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1\"/>
    </mc:Choice>
  </mc:AlternateContent>
  <xr:revisionPtr revIDLastSave="0" documentId="13_ncr:1_{0DB1F80E-F8DC-4D97-A551-EF8A3CAFDB2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8" i="15"/>
  <c r="C7" i="15"/>
  <c r="Q12" i="12"/>
  <c r="O12" i="12"/>
  <c r="M12" i="12"/>
  <c r="K12" i="12"/>
  <c r="I12" i="12"/>
  <c r="G12" i="12"/>
  <c r="E12" i="12"/>
  <c r="C12" i="12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8" i="11"/>
  <c r="K9" i="11"/>
  <c r="K10" i="11"/>
  <c r="K29" i="11" s="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8" i="11"/>
  <c r="S29" i="11"/>
  <c r="Q29" i="11"/>
  <c r="O29" i="11"/>
  <c r="M29" i="11"/>
  <c r="I29" i="11"/>
  <c r="G29" i="11"/>
  <c r="E29" i="11"/>
  <c r="C29" i="11"/>
  <c r="Q20" i="10"/>
  <c r="O20" i="10"/>
  <c r="M20" i="10"/>
  <c r="I20" i="10"/>
  <c r="G20" i="10"/>
  <c r="E20" i="10"/>
  <c r="Q28" i="9"/>
  <c r="O28" i="9"/>
  <c r="M28" i="9"/>
  <c r="I28" i="9"/>
  <c r="G28" i="9"/>
  <c r="E28" i="9"/>
  <c r="S9" i="7"/>
  <c r="Q9" i="7"/>
  <c r="O9" i="7"/>
  <c r="M9" i="7"/>
  <c r="K9" i="7"/>
  <c r="I9" i="7"/>
  <c r="S10" i="6"/>
  <c r="Q10" i="6"/>
  <c r="O10" i="6"/>
  <c r="M10" i="6"/>
  <c r="K10" i="6"/>
  <c r="AK13" i="3"/>
  <c r="AI13" i="3"/>
  <c r="AG13" i="3"/>
  <c r="AA13" i="3"/>
  <c r="W13" i="3"/>
  <c r="S13" i="3"/>
  <c r="Q13" i="3"/>
  <c r="Y30" i="1"/>
  <c r="W30" i="1"/>
  <c r="U30" i="1"/>
  <c r="O30" i="1"/>
  <c r="K30" i="1"/>
  <c r="G30" i="1"/>
  <c r="E30" i="1"/>
  <c r="U29" i="11" l="1"/>
</calcChain>
</file>

<file path=xl/sharedStrings.xml><?xml version="1.0" encoding="utf-8"?>
<sst xmlns="http://schemas.openxmlformats.org/spreadsheetml/2006/main" count="499" uniqueCount="128">
  <si>
    <t>صندوق سرمایه‌گذاری تضمین اصل سرمایه مفید</t>
  </si>
  <si>
    <t>صورت وضعیت پورتفوی</t>
  </si>
  <si>
    <t>برای ماه منتهی به 1401/08/30</t>
  </si>
  <si>
    <t>نام شرکت</t>
  </si>
  <si>
    <t>1401/07/30</t>
  </si>
  <si>
    <t>تغییرات طی دوره</t>
  </si>
  <si>
    <t>1401/08/30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</si>
  <si>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</si>
  <si>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</si>
  <si>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</si>
  <si>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</si>
  <si>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</si>
  <si>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</si>
  <si>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</si>
  <si>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</si>
  <si>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س.ص.بازنشستگی کارکنان بانکها</t>
  </si>
  <si>
    <t>1.11%</t>
  </si>
  <si>
    <t>سرمایه گذاری سیمان تامین</t>
  </si>
  <si>
    <t>2.13%</t>
  </si>
  <si>
    <t>ملی‌ صنایع‌ مس‌ ایران‌</t>
  </si>
  <si>
    <t>3.13%</t>
  </si>
  <si>
    <t>سرمایه گذاری تامین اجتماعی</t>
  </si>
  <si>
    <t>6.11%</t>
  </si>
  <si>
    <t>سیمان فارس و خوزستان</t>
  </si>
  <si>
    <t>0.41%</t>
  </si>
  <si>
    <t>سیمان آبیک</t>
  </si>
  <si>
    <t>0.93%</t>
  </si>
  <si>
    <t>کارخانجات‌داروپخش‌</t>
  </si>
  <si>
    <t>0.58%</t>
  </si>
  <si>
    <t>سیمان‌ صوفیان‌</t>
  </si>
  <si>
    <t>0.80%</t>
  </si>
  <si>
    <t>ح . کارخانجات‌داروپخش</t>
  </si>
  <si>
    <t>0.00%</t>
  </si>
  <si>
    <t>سرمایه‌گذاری‌غدیر(هلدینگ‌</t>
  </si>
  <si>
    <t>2.77%</t>
  </si>
  <si>
    <t>فجر انرژی خلیج فارس</t>
  </si>
  <si>
    <t>1.78%</t>
  </si>
  <si>
    <t>بانک سینا</t>
  </si>
  <si>
    <t>ح . داروسازی‌ ابوریحان‌</t>
  </si>
  <si>
    <t>سیمان‌هگمتان‌</t>
  </si>
  <si>
    <t>1.13%</t>
  </si>
  <si>
    <t>داروسازی‌ ابوریحان‌</t>
  </si>
  <si>
    <t>نفت سپاهان</t>
  </si>
  <si>
    <t>1.60%</t>
  </si>
  <si>
    <t>گسترش نفت و گاز پارسیان</t>
  </si>
  <si>
    <t>3.53%</t>
  </si>
  <si>
    <t>سرمایه گذاری گروه توسعه ملی</t>
  </si>
  <si>
    <t>سرمایه‌ گذاری‌ البرز(هلدینگ‌</t>
  </si>
  <si>
    <t>0.89%</t>
  </si>
  <si>
    <t>پالایش نفت اصفهان</t>
  </si>
  <si>
    <t>2.25%</t>
  </si>
  <si>
    <t>صندوق پالایشی یکم-سهام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</si>
  <si>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</si>
  <si>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</si>
  <si>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</si>
  <si>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</si>
  <si>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</si>
  <si>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</si>
  <si>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</si>
  <si>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</si>
  <si>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</si>
  <si>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گام بانک اقتصاد نوین0205</t>
  </si>
  <si>
    <t>بله</t>
  </si>
  <si>
    <t>1401/04/01</t>
  </si>
  <si>
    <t>1402/05/31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</si>
  <si>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</si>
  <si>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</si>
  <si>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</si>
  <si>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</si>
  <si>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</si>
  <si>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</si>
  <si>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</si>
  <si>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</si>
  <si>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</si>
  <si>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</si>
  <si>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</si>
  <si>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</si>
  <si>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</si>
  <si>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</si>
  <si>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0.39%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</si>
  <si>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</si>
  <si>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</si>
  <si>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</si>
  <si>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</si>
  <si>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</si>
  <si>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</si>
  <si>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</si>
  <si>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</si>
  <si>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</si>
  <si>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</si>
  <si>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207-8100-16333333-1</t>
  </si>
  <si>
    <t>سپرده کوتاه مدت</t>
  </si>
  <si>
    <t>1401/05/29</t>
  </si>
  <si>
    <t>بانک خاورمیانه آفریقا</t>
  </si>
  <si>
    <t>1009-10-810-707074811</t>
  </si>
  <si>
    <t>1401/07/09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</si>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</sst>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486779</xdr:colOff>
      <xdr:row>38</xdr:row>
      <xdr:rowOff>162958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39C1AB-98E1-7E6C-4E78-CBF0A21FF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494021" y="0"/>
          <a:ext cx="7192379" cy="7401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33E2E-F9E0-4EEE-B65C-502F5441496E}">
  <dimension ref="A1"/>
  <sheetViews>
    <sheetView rightToLeft="1" tabSelected="1" workbookViewId="0">
      <selection activeCell="O28" sqref="O28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0"/>
  <sheetViews>
    <sheetView rightToLeft="1" topLeftCell="A10" workbookViewId="0">
      <selection activeCell="M20" sqref="M20"/>
    </sheetView>
  </sheetViews>
  <sheetFormatPr defaultRowHeight="21.75"/>
  <cols>
    <col min="1" max="1" width="27.57031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6" style="2" bestFit="1" customWidth="1"/>
    <col min="8" max="8" width="1" style="2" customWidth="1"/>
    <col min="9" max="9" width="17.2851562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6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2.5">
      <c r="A3" s="10" t="s">
        <v>96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6" spans="1:21" ht="22.5">
      <c r="A6" s="10" t="s">
        <v>3</v>
      </c>
      <c r="C6" s="12" t="s">
        <v>98</v>
      </c>
      <c r="D6" s="12" t="s">
        <v>98</v>
      </c>
      <c r="E6" s="12" t="s">
        <v>98</v>
      </c>
      <c r="F6" s="12" t="s">
        <v>98</v>
      </c>
      <c r="G6" s="12" t="s">
        <v>98</v>
      </c>
      <c r="H6" s="12" t="s">
        <v>98</v>
      </c>
      <c r="I6" s="12" t="s">
        <v>98</v>
      </c>
      <c r="J6" s="12" t="s">
        <v>98</v>
      </c>
      <c r="K6" s="12" t="s">
        <v>98</v>
      </c>
      <c r="M6" s="12" t="s">
        <v>99</v>
      </c>
      <c r="N6" s="12" t="s">
        <v>99</v>
      </c>
      <c r="O6" s="12" t="s">
        <v>99</v>
      </c>
      <c r="P6" s="12" t="s">
        <v>99</v>
      </c>
      <c r="Q6" s="12" t="s">
        <v>99</v>
      </c>
      <c r="R6" s="12" t="s">
        <v>99</v>
      </c>
      <c r="S6" s="12" t="s">
        <v>99</v>
      </c>
      <c r="T6" s="12" t="s">
        <v>99</v>
      </c>
      <c r="U6" s="12" t="s">
        <v>99</v>
      </c>
    </row>
    <row r="7" spans="1:21" ht="22.5">
      <c r="A7" s="12" t="s">
        <v>3</v>
      </c>
      <c r="C7" s="13" t="s">
        <v>110</v>
      </c>
      <c r="E7" s="13" t="s">
        <v>111</v>
      </c>
      <c r="G7" s="13" t="s">
        <v>112</v>
      </c>
      <c r="I7" s="13" t="s">
        <v>86</v>
      </c>
      <c r="K7" s="13" t="s">
        <v>113</v>
      </c>
      <c r="M7" s="13" t="s">
        <v>110</v>
      </c>
      <c r="O7" s="13" t="s">
        <v>111</v>
      </c>
      <c r="Q7" s="13" t="s">
        <v>112</v>
      </c>
      <c r="S7" s="13" t="s">
        <v>86</v>
      </c>
      <c r="U7" s="13" t="s">
        <v>113</v>
      </c>
    </row>
    <row r="8" spans="1:21">
      <c r="A8" s="2" t="s">
        <v>21</v>
      </c>
      <c r="C8" s="4">
        <v>0</v>
      </c>
      <c r="E8" s="4">
        <v>12387541081</v>
      </c>
      <c r="G8" s="4">
        <v>131273420</v>
      </c>
      <c r="I8" s="4">
        <v>12518814501</v>
      </c>
      <c r="K8" s="6">
        <f>I8/$I$29</f>
        <v>0.10883550661558596</v>
      </c>
      <c r="M8" s="4">
        <v>0</v>
      </c>
      <c r="O8" s="4">
        <v>12387541081</v>
      </c>
      <c r="Q8" s="4">
        <v>131273420</v>
      </c>
      <c r="S8" s="4">
        <v>12518814501</v>
      </c>
      <c r="U8" s="6">
        <f>S8/$S$29</f>
        <v>0.10883550661558596</v>
      </c>
    </row>
    <row r="9" spans="1:21">
      <c r="A9" s="2" t="s">
        <v>46</v>
      </c>
      <c r="C9" s="4">
        <v>0</v>
      </c>
      <c r="E9" s="4">
        <v>0</v>
      </c>
      <c r="G9" s="4">
        <v>1790563255</v>
      </c>
      <c r="I9" s="4">
        <v>1790563255</v>
      </c>
      <c r="K9" s="6">
        <f t="shared" ref="K9:K28" si="0">I9/$I$29</f>
        <v>1.556671831582862E-2</v>
      </c>
      <c r="M9" s="4">
        <v>0</v>
      </c>
      <c r="O9" s="4">
        <v>0</v>
      </c>
      <c r="Q9" s="4">
        <v>1790563255</v>
      </c>
      <c r="S9" s="4">
        <v>1790563255</v>
      </c>
      <c r="U9" s="6">
        <f t="shared" ref="U9:U28" si="1">S9/$S$29</f>
        <v>1.556671831582862E-2</v>
      </c>
    </row>
    <row r="10" spans="1:21">
      <c r="A10" s="2" t="s">
        <v>41</v>
      </c>
      <c r="C10" s="4">
        <v>0</v>
      </c>
      <c r="E10" s="4">
        <v>0</v>
      </c>
      <c r="G10" s="4">
        <v>1958420769</v>
      </c>
      <c r="I10" s="4">
        <v>1958420769</v>
      </c>
      <c r="K10" s="6">
        <f t="shared" si="0"/>
        <v>1.7026030423533667E-2</v>
      </c>
      <c r="M10" s="4">
        <v>0</v>
      </c>
      <c r="O10" s="4">
        <v>0</v>
      </c>
      <c r="Q10" s="4">
        <v>1958420769</v>
      </c>
      <c r="S10" s="4">
        <v>1958420769</v>
      </c>
      <c r="U10" s="6">
        <f t="shared" si="1"/>
        <v>1.7026030423533667E-2</v>
      </c>
    </row>
    <row r="11" spans="1:21">
      <c r="A11" s="2" t="s">
        <v>31</v>
      </c>
      <c r="C11" s="4">
        <v>0</v>
      </c>
      <c r="E11" s="4">
        <v>0</v>
      </c>
      <c r="G11" s="4">
        <v>0</v>
      </c>
      <c r="I11" s="4">
        <v>0</v>
      </c>
      <c r="K11" s="6">
        <f t="shared" si="0"/>
        <v>0</v>
      </c>
      <c r="M11" s="4">
        <v>0</v>
      </c>
      <c r="O11" s="4">
        <v>0</v>
      </c>
      <c r="Q11" s="4">
        <v>0</v>
      </c>
      <c r="S11" s="4">
        <v>0</v>
      </c>
      <c r="U11" s="6">
        <f t="shared" si="1"/>
        <v>0</v>
      </c>
    </row>
    <row r="12" spans="1:21">
      <c r="A12" s="2" t="s">
        <v>42</v>
      </c>
      <c r="C12" s="4">
        <v>0</v>
      </c>
      <c r="E12" s="4">
        <v>6356919408</v>
      </c>
      <c r="G12" s="4">
        <v>968043329</v>
      </c>
      <c r="I12" s="4">
        <v>7324962737</v>
      </c>
      <c r="K12" s="6">
        <f t="shared" si="0"/>
        <v>6.3681431684925335E-2</v>
      </c>
      <c r="M12" s="4">
        <v>0</v>
      </c>
      <c r="O12" s="4">
        <v>6356919408</v>
      </c>
      <c r="Q12" s="4">
        <v>968043329</v>
      </c>
      <c r="S12" s="4">
        <v>7324962737</v>
      </c>
      <c r="U12" s="6">
        <f t="shared" si="1"/>
        <v>6.3681431684925335E-2</v>
      </c>
    </row>
    <row r="13" spans="1:21">
      <c r="A13" s="2" t="s">
        <v>19</v>
      </c>
      <c r="C13" s="4">
        <v>0</v>
      </c>
      <c r="E13" s="4">
        <v>13314916888</v>
      </c>
      <c r="G13" s="4">
        <v>5835724149</v>
      </c>
      <c r="I13" s="4">
        <v>19150641037</v>
      </c>
      <c r="K13" s="6">
        <f t="shared" si="0"/>
        <v>0.1664909819622804</v>
      </c>
      <c r="M13" s="4">
        <v>0</v>
      </c>
      <c r="O13" s="4">
        <v>13314916888</v>
      </c>
      <c r="Q13" s="4">
        <v>5835724149</v>
      </c>
      <c r="S13" s="4">
        <v>19150641037</v>
      </c>
      <c r="U13" s="6">
        <f t="shared" si="1"/>
        <v>0.1664909819622804</v>
      </c>
    </row>
    <row r="14" spans="1:21">
      <c r="A14" s="2" t="s">
        <v>33</v>
      </c>
      <c r="C14" s="4">
        <v>0</v>
      </c>
      <c r="E14" s="4">
        <v>11401589873</v>
      </c>
      <c r="G14" s="4">
        <v>2879246924</v>
      </c>
      <c r="I14" s="4">
        <v>14280836797</v>
      </c>
      <c r="K14" s="6">
        <f t="shared" si="0"/>
        <v>0.12415409682536975</v>
      </c>
      <c r="M14" s="4">
        <v>0</v>
      </c>
      <c r="O14" s="4">
        <v>11401589873</v>
      </c>
      <c r="Q14" s="4">
        <v>2879246924</v>
      </c>
      <c r="S14" s="4">
        <v>14280836797</v>
      </c>
      <c r="U14" s="6">
        <f t="shared" si="1"/>
        <v>0.12415409682536975</v>
      </c>
    </row>
    <row r="15" spans="1:21">
      <c r="A15" s="2" t="s">
        <v>35</v>
      </c>
      <c r="C15" s="4">
        <v>0</v>
      </c>
      <c r="E15" s="4">
        <v>8539376420</v>
      </c>
      <c r="G15" s="4">
        <v>2391287356</v>
      </c>
      <c r="I15" s="4">
        <v>10930663776</v>
      </c>
      <c r="K15" s="6">
        <f t="shared" si="0"/>
        <v>9.5028513251839086E-2</v>
      </c>
      <c r="M15" s="4">
        <v>0</v>
      </c>
      <c r="O15" s="4">
        <v>8539376420</v>
      </c>
      <c r="Q15" s="4">
        <v>2391287356</v>
      </c>
      <c r="S15" s="4">
        <v>10930663776</v>
      </c>
      <c r="U15" s="6">
        <f t="shared" si="1"/>
        <v>9.5028513251839086E-2</v>
      </c>
    </row>
    <row r="16" spans="1:21">
      <c r="A16" s="2" t="s">
        <v>38</v>
      </c>
      <c r="C16" s="4">
        <v>0</v>
      </c>
      <c r="E16" s="4">
        <v>0</v>
      </c>
      <c r="G16" s="4">
        <v>2346380971</v>
      </c>
      <c r="I16" s="4">
        <v>2346380971</v>
      </c>
      <c r="K16" s="6">
        <f t="shared" si="0"/>
        <v>2.0398861383524505E-2</v>
      </c>
      <c r="M16" s="4">
        <v>0</v>
      </c>
      <c r="O16" s="4">
        <v>0</v>
      </c>
      <c r="Q16" s="4">
        <v>2346380971</v>
      </c>
      <c r="S16" s="4">
        <v>2346380971</v>
      </c>
      <c r="U16" s="6">
        <f t="shared" si="1"/>
        <v>2.0398861383524505E-2</v>
      </c>
    </row>
    <row r="17" spans="1:21">
      <c r="A17" s="2" t="s">
        <v>44</v>
      </c>
      <c r="C17" s="4">
        <v>0</v>
      </c>
      <c r="E17" s="4">
        <v>15025066654</v>
      </c>
      <c r="G17" s="4">
        <v>2647758498</v>
      </c>
      <c r="I17" s="4">
        <v>17672825152</v>
      </c>
      <c r="K17" s="6">
        <f t="shared" si="0"/>
        <v>0.15364321266945419</v>
      </c>
      <c r="M17" s="4">
        <v>0</v>
      </c>
      <c r="O17" s="4">
        <v>15025066654</v>
      </c>
      <c r="Q17" s="4">
        <v>2647758498</v>
      </c>
      <c r="S17" s="4">
        <v>17672825152</v>
      </c>
      <c r="U17" s="6">
        <f t="shared" si="1"/>
        <v>0.15364321266945419</v>
      </c>
    </row>
    <row r="18" spans="1:21">
      <c r="A18" s="2" t="s">
        <v>51</v>
      </c>
      <c r="C18" s="4">
        <v>0</v>
      </c>
      <c r="E18" s="4">
        <v>0</v>
      </c>
      <c r="G18" s="4">
        <v>-51463978</v>
      </c>
      <c r="I18" s="4">
        <v>-51463978</v>
      </c>
      <c r="K18" s="6">
        <f t="shared" si="0"/>
        <v>-4.4741521792146971E-4</v>
      </c>
      <c r="M18" s="4">
        <v>0</v>
      </c>
      <c r="O18" s="4">
        <v>0</v>
      </c>
      <c r="Q18" s="4">
        <v>-51463978</v>
      </c>
      <c r="S18" s="4">
        <v>-51463978</v>
      </c>
      <c r="U18" s="6">
        <f t="shared" si="1"/>
        <v>-4.4741521792146971E-4</v>
      </c>
    </row>
    <row r="19" spans="1:21">
      <c r="A19" s="2" t="s">
        <v>23</v>
      </c>
      <c r="C19" s="4">
        <v>0</v>
      </c>
      <c r="E19" s="4">
        <v>447237376</v>
      </c>
      <c r="G19" s="4">
        <v>0</v>
      </c>
      <c r="I19" s="4">
        <v>447237376</v>
      </c>
      <c r="K19" s="6">
        <f t="shared" si="0"/>
        <v>3.8881721899862911E-3</v>
      </c>
      <c r="M19" s="4">
        <v>0</v>
      </c>
      <c r="O19" s="4">
        <v>447237376</v>
      </c>
      <c r="Q19" s="4">
        <v>0</v>
      </c>
      <c r="S19" s="4">
        <v>447237376</v>
      </c>
      <c r="U19" s="6">
        <f t="shared" si="1"/>
        <v>3.8881721899862911E-3</v>
      </c>
    </row>
    <row r="20" spans="1:21">
      <c r="A20" s="2" t="s">
        <v>37</v>
      </c>
      <c r="C20" s="4">
        <v>0</v>
      </c>
      <c r="E20" s="4">
        <v>1154864156</v>
      </c>
      <c r="G20" s="4">
        <v>0</v>
      </c>
      <c r="I20" s="4">
        <v>1154864156</v>
      </c>
      <c r="K20" s="6">
        <f t="shared" si="0"/>
        <v>1.0040106072376181E-2</v>
      </c>
      <c r="M20" s="4">
        <v>0</v>
      </c>
      <c r="O20" s="4">
        <v>1154864156</v>
      </c>
      <c r="Q20" s="4">
        <v>0</v>
      </c>
      <c r="S20" s="4">
        <v>1154864156</v>
      </c>
      <c r="U20" s="6">
        <f t="shared" si="1"/>
        <v>1.0040106072376181E-2</v>
      </c>
    </row>
    <row r="21" spans="1:21">
      <c r="A21" s="2" t="s">
        <v>25</v>
      </c>
      <c r="C21" s="4">
        <v>0</v>
      </c>
      <c r="E21" s="4">
        <v>1960761221</v>
      </c>
      <c r="G21" s="4">
        <v>0</v>
      </c>
      <c r="I21" s="4">
        <v>1960761221</v>
      </c>
      <c r="K21" s="6">
        <f t="shared" si="0"/>
        <v>1.7046377739895702E-2</v>
      </c>
      <c r="M21" s="4">
        <v>0</v>
      </c>
      <c r="O21" s="4">
        <v>1960761221</v>
      </c>
      <c r="Q21" s="4">
        <v>0</v>
      </c>
      <c r="S21" s="4">
        <v>1960761221</v>
      </c>
      <c r="U21" s="6">
        <f t="shared" si="1"/>
        <v>1.7046377739895702E-2</v>
      </c>
    </row>
    <row r="22" spans="1:21">
      <c r="A22" s="2" t="s">
        <v>47</v>
      </c>
      <c r="C22" s="4">
        <v>0</v>
      </c>
      <c r="E22" s="4">
        <v>3477660438</v>
      </c>
      <c r="G22" s="4">
        <v>0</v>
      </c>
      <c r="I22" s="4">
        <v>3477660438</v>
      </c>
      <c r="K22" s="6">
        <f t="shared" si="0"/>
        <v>3.023392794712923E-2</v>
      </c>
      <c r="M22" s="4">
        <v>0</v>
      </c>
      <c r="O22" s="4">
        <v>3477660438</v>
      </c>
      <c r="Q22" s="4">
        <v>0</v>
      </c>
      <c r="S22" s="4">
        <v>3477660438</v>
      </c>
      <c r="U22" s="6">
        <f t="shared" si="1"/>
        <v>3.023392794712923E-2</v>
      </c>
    </row>
    <row r="23" spans="1:21">
      <c r="A23" s="2" t="s">
        <v>49</v>
      </c>
      <c r="C23" s="4">
        <v>0</v>
      </c>
      <c r="E23" s="4">
        <v>8011208122</v>
      </c>
      <c r="G23" s="4">
        <v>0</v>
      </c>
      <c r="I23" s="4">
        <v>8011208122</v>
      </c>
      <c r="K23" s="6">
        <f t="shared" si="0"/>
        <v>6.9647480956852539E-2</v>
      </c>
      <c r="M23" s="4">
        <v>0</v>
      </c>
      <c r="O23" s="4">
        <v>8011208122</v>
      </c>
      <c r="Q23" s="4">
        <v>0</v>
      </c>
      <c r="S23" s="4">
        <v>8011208122</v>
      </c>
      <c r="U23" s="6">
        <f t="shared" si="1"/>
        <v>6.9647480956852539E-2</v>
      </c>
    </row>
    <row r="24" spans="1:21">
      <c r="A24" s="2" t="s">
        <v>15</v>
      </c>
      <c r="C24" s="4">
        <v>0</v>
      </c>
      <c r="E24" s="4">
        <v>481385474</v>
      </c>
      <c r="G24" s="4">
        <v>0</v>
      </c>
      <c r="I24" s="4">
        <v>481385474</v>
      </c>
      <c r="K24" s="6">
        <f t="shared" si="0"/>
        <v>4.1850473889511611E-3</v>
      </c>
      <c r="M24" s="4">
        <v>0</v>
      </c>
      <c r="O24" s="4">
        <v>481385474</v>
      </c>
      <c r="Q24" s="4">
        <v>0</v>
      </c>
      <c r="S24" s="4">
        <v>481385474</v>
      </c>
      <c r="U24" s="6">
        <f t="shared" si="1"/>
        <v>4.1850473889511611E-3</v>
      </c>
    </row>
    <row r="25" spans="1:21">
      <c r="A25" s="2" t="s">
        <v>29</v>
      </c>
      <c r="C25" s="4">
        <v>0</v>
      </c>
      <c r="E25" s="4">
        <v>811504845</v>
      </c>
      <c r="G25" s="4">
        <v>0</v>
      </c>
      <c r="I25" s="4">
        <v>811504845</v>
      </c>
      <c r="K25" s="6">
        <f t="shared" si="0"/>
        <v>7.0550243331365392E-3</v>
      </c>
      <c r="M25" s="4">
        <v>0</v>
      </c>
      <c r="O25" s="4">
        <v>811504845</v>
      </c>
      <c r="Q25" s="4">
        <v>0</v>
      </c>
      <c r="S25" s="4">
        <v>811504845</v>
      </c>
      <c r="U25" s="6">
        <f t="shared" si="1"/>
        <v>7.0550243331365392E-3</v>
      </c>
    </row>
    <row r="26" spans="1:21">
      <c r="A26" s="2" t="s">
        <v>39</v>
      </c>
      <c r="C26" s="4">
        <v>0</v>
      </c>
      <c r="E26" s="4">
        <v>4253399221</v>
      </c>
      <c r="G26" s="4">
        <v>0</v>
      </c>
      <c r="I26" s="4">
        <v>4253399221</v>
      </c>
      <c r="K26" s="6">
        <f t="shared" si="0"/>
        <v>3.6978010898627477E-2</v>
      </c>
      <c r="M26" s="4">
        <v>0</v>
      </c>
      <c r="O26" s="4">
        <v>4253399221</v>
      </c>
      <c r="Q26" s="4">
        <v>0</v>
      </c>
      <c r="S26" s="4">
        <v>4253399221</v>
      </c>
      <c r="U26" s="6">
        <f t="shared" si="1"/>
        <v>3.6978010898627477E-2</v>
      </c>
    </row>
    <row r="27" spans="1:21">
      <c r="A27" s="2" t="s">
        <v>17</v>
      </c>
      <c r="C27" s="4">
        <v>0</v>
      </c>
      <c r="E27" s="4">
        <v>5103784572</v>
      </c>
      <c r="G27" s="4">
        <v>0</v>
      </c>
      <c r="I27" s="4">
        <v>5103784572</v>
      </c>
      <c r="K27" s="6">
        <f t="shared" si="0"/>
        <v>4.4371052826612335E-2</v>
      </c>
      <c r="M27" s="4">
        <v>0</v>
      </c>
      <c r="O27" s="4">
        <v>5103784572</v>
      </c>
      <c r="Q27" s="4">
        <v>0</v>
      </c>
      <c r="S27" s="4">
        <v>5103784572</v>
      </c>
      <c r="U27" s="6">
        <f t="shared" si="1"/>
        <v>4.4371052826612335E-2</v>
      </c>
    </row>
    <row r="28" spans="1:21">
      <c r="A28" s="2" t="s">
        <v>27</v>
      </c>
      <c r="C28" s="4">
        <v>0</v>
      </c>
      <c r="E28" s="4">
        <v>1400644679</v>
      </c>
      <c r="G28" s="4">
        <v>0</v>
      </c>
      <c r="I28" s="4">
        <v>1400644679</v>
      </c>
      <c r="K28" s="6">
        <f t="shared" si="0"/>
        <v>1.2176861732012477E-2</v>
      </c>
      <c r="M28" s="4">
        <v>0</v>
      </c>
      <c r="O28" s="4">
        <v>1400644679</v>
      </c>
      <c r="Q28" s="4">
        <v>0</v>
      </c>
      <c r="S28" s="4">
        <v>1400644679</v>
      </c>
      <c r="U28" s="6">
        <f t="shared" si="1"/>
        <v>1.2176861732012477E-2</v>
      </c>
    </row>
    <row r="29" spans="1:21" ht="22.5" thickBot="1">
      <c r="C29" s="5">
        <f>SUM(C8:C28)</f>
        <v>0</v>
      </c>
      <c r="E29" s="5">
        <f>SUM(E8:E28)</f>
        <v>94127860428</v>
      </c>
      <c r="G29" s="5">
        <f>SUM(G8:G28)</f>
        <v>20897234693</v>
      </c>
      <c r="I29" s="5">
        <f>SUM(I8:I28)</f>
        <v>115025095121</v>
      </c>
      <c r="K29" s="7">
        <f>SUM(K8:K28)</f>
        <v>1</v>
      </c>
      <c r="M29" s="5">
        <f>SUM(M8:M28)</f>
        <v>0</v>
      </c>
      <c r="O29" s="5">
        <f>SUM(O8:O28)</f>
        <v>94127860428</v>
      </c>
      <c r="Q29" s="5">
        <f>SUM(Q8:Q28)</f>
        <v>20897234693</v>
      </c>
      <c r="S29" s="5">
        <f>SUM(S8:S28)</f>
        <v>115025095121</v>
      </c>
      <c r="U29" s="7">
        <f>SUM(U8:U28)</f>
        <v>1</v>
      </c>
    </row>
    <row r="30" spans="1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3"/>
  <sheetViews>
    <sheetView rightToLeft="1" workbookViewId="0">
      <selection activeCell="K20" sqref="K20"/>
    </sheetView>
  </sheetViews>
  <sheetFormatPr defaultRowHeight="21.75"/>
  <cols>
    <col min="1" max="1" width="28.28515625" style="2" bestFit="1" customWidth="1"/>
    <col min="2" max="2" width="1" style="2" customWidth="1"/>
    <col min="3" max="3" width="21.285156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16" style="2" bestFit="1" customWidth="1"/>
    <col min="10" max="10" width="1" style="2" customWidth="1"/>
    <col min="11" max="11" width="21.28515625" style="2" bestFit="1" customWidth="1"/>
    <col min="12" max="12" width="1" style="2" customWidth="1"/>
    <col min="13" max="13" width="22.42578125" style="2" bestFit="1" customWidth="1"/>
    <col min="14" max="14" width="1" style="2" customWidth="1"/>
    <col min="15" max="15" width="15.85546875" style="2" bestFit="1" customWidth="1"/>
    <col min="16" max="16" width="1" style="2" customWidth="1"/>
    <col min="17" max="17" width="16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>
      <c r="A3" s="10" t="s">
        <v>96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>
      <c r="A6" s="10" t="s">
        <v>100</v>
      </c>
      <c r="C6" s="12" t="s">
        <v>98</v>
      </c>
      <c r="D6" s="12" t="s">
        <v>98</v>
      </c>
      <c r="E6" s="12" t="s">
        <v>98</v>
      </c>
      <c r="F6" s="12" t="s">
        <v>98</v>
      </c>
      <c r="G6" s="12" t="s">
        <v>98</v>
      </c>
      <c r="H6" s="12" t="s">
        <v>98</v>
      </c>
      <c r="I6" s="12" t="s">
        <v>98</v>
      </c>
      <c r="K6" s="12" t="s">
        <v>99</v>
      </c>
      <c r="L6" s="12" t="s">
        <v>99</v>
      </c>
      <c r="M6" s="12" t="s">
        <v>99</v>
      </c>
      <c r="N6" s="12" t="s">
        <v>99</v>
      </c>
      <c r="O6" s="12" t="s">
        <v>99</v>
      </c>
      <c r="P6" s="12" t="s">
        <v>99</v>
      </c>
      <c r="Q6" s="12" t="s">
        <v>99</v>
      </c>
    </row>
    <row r="7" spans="1:17" ht="22.5">
      <c r="A7" s="12" t="s">
        <v>100</v>
      </c>
      <c r="C7" s="13" t="s">
        <v>114</v>
      </c>
      <c r="E7" s="13" t="s">
        <v>111</v>
      </c>
      <c r="G7" s="13" t="s">
        <v>112</v>
      </c>
      <c r="I7" s="13" t="s">
        <v>115</v>
      </c>
      <c r="K7" s="13" t="s">
        <v>114</v>
      </c>
      <c r="M7" s="13" t="s">
        <v>111</v>
      </c>
      <c r="O7" s="13" t="s">
        <v>112</v>
      </c>
      <c r="Q7" s="13" t="s">
        <v>115</v>
      </c>
    </row>
    <row r="8" spans="1:17">
      <c r="A8" s="2" t="s">
        <v>71</v>
      </c>
      <c r="C8" s="4">
        <v>0</v>
      </c>
      <c r="E8" s="4">
        <v>3515404293</v>
      </c>
      <c r="G8" s="4">
        <v>369737598</v>
      </c>
      <c r="I8" s="4">
        <v>3885141891</v>
      </c>
      <c r="K8" s="4">
        <v>0</v>
      </c>
      <c r="M8" s="4">
        <v>3515404293</v>
      </c>
      <c r="O8" s="4">
        <v>369737598</v>
      </c>
      <c r="Q8" s="4">
        <v>3885141891</v>
      </c>
    </row>
    <row r="9" spans="1:17">
      <c r="A9" s="2" t="s">
        <v>65</v>
      </c>
      <c r="C9" s="4">
        <v>0</v>
      </c>
      <c r="E9" s="4">
        <v>4769870131</v>
      </c>
      <c r="G9" s="4">
        <v>0</v>
      </c>
      <c r="I9" s="4">
        <v>4769870131</v>
      </c>
      <c r="K9" s="4">
        <v>0</v>
      </c>
      <c r="M9" s="4">
        <v>4769870131</v>
      </c>
      <c r="O9" s="4">
        <v>0</v>
      </c>
      <c r="Q9" s="4">
        <v>4769870131</v>
      </c>
    </row>
    <row r="10" spans="1:17">
      <c r="A10" s="2" t="s">
        <v>61</v>
      </c>
      <c r="C10" s="4">
        <v>0</v>
      </c>
      <c r="E10" s="4">
        <v>4533410443</v>
      </c>
      <c r="G10" s="4">
        <v>0</v>
      </c>
      <c r="I10" s="4">
        <v>4533410443</v>
      </c>
      <c r="K10" s="4">
        <v>0</v>
      </c>
      <c r="M10" s="4">
        <v>4533410443</v>
      </c>
      <c r="O10" s="4">
        <v>0</v>
      </c>
      <c r="Q10" s="4">
        <v>4533410443</v>
      </c>
    </row>
    <row r="11" spans="1:17">
      <c r="A11" s="2" t="s">
        <v>68</v>
      </c>
      <c r="C11" s="4">
        <v>0</v>
      </c>
      <c r="E11" s="4">
        <v>3855663481</v>
      </c>
      <c r="G11" s="4">
        <v>0</v>
      </c>
      <c r="I11" s="4">
        <v>3855663481</v>
      </c>
      <c r="K11" s="4">
        <v>0</v>
      </c>
      <c r="M11" s="4">
        <v>3855663481</v>
      </c>
      <c r="O11" s="4">
        <v>0</v>
      </c>
      <c r="Q11" s="4">
        <v>3855663481</v>
      </c>
    </row>
    <row r="12" spans="1:17" ht="22.5" thickBot="1">
      <c r="C12" s="5">
        <f>SUM(C8:C11)</f>
        <v>0</v>
      </c>
      <c r="E12" s="5">
        <f>SUM(E8:E11)</f>
        <v>16674348348</v>
      </c>
      <c r="G12" s="5">
        <f>SUM(G8:G11)</f>
        <v>369737598</v>
      </c>
      <c r="I12" s="5">
        <f>SUM(I8:I11)</f>
        <v>17044085946</v>
      </c>
      <c r="K12" s="5">
        <f>SUM(K8:K11)</f>
        <v>0</v>
      </c>
      <c r="M12" s="5">
        <f>SUM(M8:M11)</f>
        <v>16674348348</v>
      </c>
      <c r="O12" s="5">
        <f>SUM(O8:O11)</f>
        <v>369737598</v>
      </c>
      <c r="Q12" s="5">
        <f>SUM(Q8:Q11)</f>
        <v>17044085946</v>
      </c>
    </row>
    <row r="13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K9" sqref="K9"/>
    </sheetView>
  </sheetViews>
  <sheetFormatPr defaultRowHeight="21.75"/>
  <cols>
    <col min="1" max="1" width="22.28515625" style="2" bestFit="1" customWidth="1"/>
    <col min="2" max="2" width="1" style="2" customWidth="1"/>
    <col min="3" max="3" width="24.4257812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2.5">
      <c r="A3" s="10" t="s">
        <v>96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6" spans="1:11" ht="22.5">
      <c r="A6" s="12" t="s">
        <v>116</v>
      </c>
      <c r="B6" s="12" t="s">
        <v>116</v>
      </c>
      <c r="C6" s="12" t="s">
        <v>116</v>
      </c>
      <c r="E6" s="12" t="s">
        <v>98</v>
      </c>
      <c r="F6" s="12" t="s">
        <v>98</v>
      </c>
      <c r="G6" s="12" t="s">
        <v>98</v>
      </c>
      <c r="I6" s="12" t="s">
        <v>99</v>
      </c>
      <c r="J6" s="12" t="s">
        <v>99</v>
      </c>
      <c r="K6" s="12" t="s">
        <v>99</v>
      </c>
    </row>
    <row r="7" spans="1:11" ht="22.5">
      <c r="A7" s="13" t="s">
        <v>117</v>
      </c>
      <c r="C7" s="13" t="s">
        <v>83</v>
      </c>
      <c r="E7" s="13" t="s">
        <v>118</v>
      </c>
      <c r="G7" s="13" t="s">
        <v>119</v>
      </c>
      <c r="I7" s="13" t="s">
        <v>118</v>
      </c>
      <c r="K7" s="13" t="s">
        <v>119</v>
      </c>
    </row>
    <row r="8" spans="1:11" ht="22.5">
      <c r="A8" s="3" t="s">
        <v>89</v>
      </c>
      <c r="C8" s="2" t="s">
        <v>90</v>
      </c>
      <c r="E8" s="4">
        <v>4978451</v>
      </c>
      <c r="G8" s="2">
        <v>100</v>
      </c>
      <c r="I8" s="4">
        <v>4978451</v>
      </c>
      <c r="K8" s="2">
        <v>100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20" sqref="A20"/>
    </sheetView>
  </sheetViews>
  <sheetFormatPr defaultRowHeight="21.75"/>
  <cols>
    <col min="1" max="1" width="34.14062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2.5">
      <c r="A2" s="10" t="s">
        <v>0</v>
      </c>
      <c r="B2" s="10"/>
      <c r="C2" s="10"/>
      <c r="D2" s="10"/>
      <c r="E2" s="10"/>
    </row>
    <row r="3" spans="1:5" ht="22.5">
      <c r="A3" s="10" t="s">
        <v>96</v>
      </c>
      <c r="B3" s="10"/>
      <c r="C3" s="10"/>
      <c r="D3" s="10"/>
      <c r="E3" s="10"/>
    </row>
    <row r="4" spans="1:5" ht="22.5">
      <c r="A4" s="10" t="s">
        <v>2</v>
      </c>
      <c r="B4" s="10"/>
      <c r="C4" s="10"/>
      <c r="D4" s="10"/>
      <c r="E4" s="10"/>
    </row>
    <row r="5" spans="1:5" ht="22.5">
      <c r="E5" s="1" t="s">
        <v>126</v>
      </c>
    </row>
    <row r="6" spans="1:5" ht="22.5">
      <c r="A6" s="14" t="s">
        <v>120</v>
      </c>
      <c r="C6" s="12" t="s">
        <v>98</v>
      </c>
      <c r="E6" s="12" t="s">
        <v>127</v>
      </c>
    </row>
    <row r="7" spans="1:5" ht="22.5">
      <c r="A7" s="15" t="s">
        <v>120</v>
      </c>
      <c r="C7" s="13" t="s">
        <v>86</v>
      </c>
      <c r="E7" s="13" t="s">
        <v>86</v>
      </c>
    </row>
    <row r="8" spans="1:5">
      <c r="A8" s="2" t="s">
        <v>121</v>
      </c>
      <c r="C8" s="4">
        <v>52461978</v>
      </c>
      <c r="E8" s="4">
        <v>52461978</v>
      </c>
    </row>
    <row r="9" spans="1:5" ht="23.25" thickBot="1">
      <c r="A9" s="3" t="s">
        <v>105</v>
      </c>
      <c r="C9" s="5">
        <v>52461978</v>
      </c>
      <c r="E9" s="5">
        <v>52461978</v>
      </c>
    </row>
    <row r="10" spans="1:5" ht="22.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1"/>
  <sheetViews>
    <sheetView rightToLeft="1" workbookViewId="0">
      <selection activeCell="A25" sqref="A25"/>
    </sheetView>
  </sheetViews>
  <sheetFormatPr defaultRowHeight="21.75"/>
  <cols>
    <col min="1" max="1" width="27.5703125" style="2" bestFit="1" customWidth="1"/>
    <col min="2" max="2" width="1" style="2" customWidth="1"/>
    <col min="3" max="3" width="6.85546875" style="2" bestFit="1" customWidth="1"/>
    <col min="4" max="4" width="1" style="2" customWidth="1"/>
    <col min="5" max="5" width="18.42578125" style="2" bestFit="1" customWidth="1"/>
    <col min="6" max="6" width="1" style="2" customWidth="1"/>
    <col min="7" max="7" width="25.140625" style="2" bestFit="1" customWidth="1"/>
    <col min="8" max="8" width="1" style="2" customWidth="1"/>
    <col min="9" max="9" width="14.14062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2.1406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4.140625" style="2" bestFit="1" customWidth="1"/>
    <col min="18" max="18" width="1" style="2" customWidth="1"/>
    <col min="19" max="19" width="13.85546875" style="2" bestFit="1" customWidth="1"/>
    <col min="20" max="20" width="1" style="2" customWidth="1"/>
    <col min="21" max="21" width="18.7109375" style="2" bestFit="1" customWidth="1"/>
    <col min="22" max="22" width="1" style="2" customWidth="1"/>
    <col min="23" max="23" width="25.140625" style="2" bestFit="1" customWidth="1"/>
    <col min="24" max="24" width="1" style="2" customWidth="1"/>
    <col min="25" max="25" width="30.28515625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6" spans="1:25" ht="22.5">
      <c r="A6" s="10" t="s">
        <v>3</v>
      </c>
      <c r="C6" s="12" t="s">
        <v>4</v>
      </c>
      <c r="D6" s="12" t="s">
        <v>4</v>
      </c>
      <c r="E6" s="12" t="s">
        <v>4</v>
      </c>
      <c r="F6" s="12" t="s">
        <v>4</v>
      </c>
      <c r="G6" s="12" t="s">
        <v>4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</row>
    <row r="7" spans="1:25" ht="22.5">
      <c r="A7" s="10" t="s">
        <v>3</v>
      </c>
      <c r="C7" s="11" t="s">
        <v>7</v>
      </c>
      <c r="E7" s="11" t="s">
        <v>8</v>
      </c>
      <c r="G7" s="11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5" ht="22.5">
      <c r="A8" s="12" t="s">
        <v>3</v>
      </c>
      <c r="C8" s="12" t="s">
        <v>7</v>
      </c>
      <c r="E8" s="12" t="s">
        <v>8</v>
      </c>
      <c r="G8" s="12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2" t="s">
        <v>7</v>
      </c>
      <c r="S8" s="12" t="s">
        <v>12</v>
      </c>
      <c r="U8" s="12" t="s">
        <v>8</v>
      </c>
      <c r="W8" s="12" t="s">
        <v>9</v>
      </c>
      <c r="Y8" s="12" t="s">
        <v>13</v>
      </c>
    </row>
    <row r="9" spans="1:25">
      <c r="A9" s="2" t="s">
        <v>15</v>
      </c>
      <c r="C9" s="4">
        <v>0</v>
      </c>
      <c r="E9" s="4">
        <v>0</v>
      </c>
      <c r="G9" s="4">
        <v>0</v>
      </c>
      <c r="I9" s="4">
        <v>10000000</v>
      </c>
      <c r="K9" s="4">
        <v>25771475026</v>
      </c>
      <c r="M9" s="4">
        <v>0</v>
      </c>
      <c r="O9" s="4">
        <v>0</v>
      </c>
      <c r="Q9" s="4">
        <v>10000000</v>
      </c>
      <c r="S9" s="4">
        <v>2641</v>
      </c>
      <c r="U9" s="4">
        <v>25771475026</v>
      </c>
      <c r="W9" s="4">
        <v>26252860500</v>
      </c>
      <c r="Y9" s="2" t="s">
        <v>16</v>
      </c>
    </row>
    <row r="10" spans="1:25">
      <c r="A10" s="2" t="s">
        <v>17</v>
      </c>
      <c r="C10" s="4">
        <v>0</v>
      </c>
      <c r="E10" s="4">
        <v>0</v>
      </c>
      <c r="G10" s="4">
        <v>0</v>
      </c>
      <c r="I10" s="4">
        <v>5520000</v>
      </c>
      <c r="K10" s="4">
        <v>45268307508</v>
      </c>
      <c r="M10" s="4">
        <v>0</v>
      </c>
      <c r="O10" s="4">
        <v>0</v>
      </c>
      <c r="Q10" s="4">
        <v>5520000</v>
      </c>
      <c r="S10" s="4">
        <v>9180</v>
      </c>
      <c r="U10" s="4">
        <v>45268307508</v>
      </c>
      <c r="W10" s="4">
        <v>50372092080</v>
      </c>
      <c r="Y10" s="2" t="s">
        <v>18</v>
      </c>
    </row>
    <row r="11" spans="1:25">
      <c r="A11" s="2" t="s">
        <v>19</v>
      </c>
      <c r="C11" s="4">
        <v>0</v>
      </c>
      <c r="E11" s="4">
        <v>0</v>
      </c>
      <c r="G11" s="4">
        <v>0</v>
      </c>
      <c r="I11" s="4">
        <v>17000000</v>
      </c>
      <c r="K11" s="4">
        <v>82618983323</v>
      </c>
      <c r="M11" s="4">
        <v>-4558991</v>
      </c>
      <c r="O11" s="4">
        <v>27691384232</v>
      </c>
      <c r="Q11" s="4">
        <v>12441009</v>
      </c>
      <c r="S11" s="4">
        <v>5990</v>
      </c>
      <c r="U11" s="4">
        <v>60763323240</v>
      </c>
      <c r="W11" s="4">
        <v>74078240128.735504</v>
      </c>
      <c r="Y11" s="2" t="s">
        <v>20</v>
      </c>
    </row>
    <row r="12" spans="1:25">
      <c r="A12" s="2" t="s">
        <v>21</v>
      </c>
      <c r="C12" s="4">
        <v>0</v>
      </c>
      <c r="E12" s="4">
        <v>0</v>
      </c>
      <c r="G12" s="4">
        <v>0</v>
      </c>
      <c r="I12" s="4">
        <v>175007941</v>
      </c>
      <c r="K12" s="4">
        <v>133775204318</v>
      </c>
      <c r="M12" s="4">
        <v>-2000000</v>
      </c>
      <c r="O12" s="4">
        <v>1660063525</v>
      </c>
      <c r="Q12" s="4">
        <v>173007941</v>
      </c>
      <c r="S12" s="4">
        <v>841</v>
      </c>
      <c r="U12" s="4">
        <v>132246414213</v>
      </c>
      <c r="W12" s="4">
        <v>144633955294.633</v>
      </c>
      <c r="Y12" s="2" t="s">
        <v>22</v>
      </c>
    </row>
    <row r="13" spans="1:25">
      <c r="A13" s="2" t="s">
        <v>23</v>
      </c>
      <c r="C13" s="4">
        <v>0</v>
      </c>
      <c r="E13" s="4">
        <v>0</v>
      </c>
      <c r="G13" s="4">
        <v>0</v>
      </c>
      <c r="I13" s="4">
        <v>538673</v>
      </c>
      <c r="K13" s="4">
        <v>9180475387</v>
      </c>
      <c r="M13" s="4">
        <v>0</v>
      </c>
      <c r="O13" s="4">
        <v>0</v>
      </c>
      <c r="Q13" s="4">
        <v>538673</v>
      </c>
      <c r="S13" s="4">
        <v>17980</v>
      </c>
      <c r="U13" s="4">
        <v>9180475387</v>
      </c>
      <c r="W13" s="4">
        <v>9627712763.7870007</v>
      </c>
      <c r="Y13" s="2" t="s">
        <v>24</v>
      </c>
    </row>
    <row r="14" spans="1:25">
      <c r="A14" s="2" t="s">
        <v>25</v>
      </c>
      <c r="C14" s="4">
        <v>0</v>
      </c>
      <c r="E14" s="4">
        <v>0</v>
      </c>
      <c r="G14" s="4">
        <v>0</v>
      </c>
      <c r="I14" s="4">
        <v>1805263</v>
      </c>
      <c r="K14" s="4">
        <v>20147745940</v>
      </c>
      <c r="M14" s="4">
        <v>0</v>
      </c>
      <c r="O14" s="4">
        <v>0</v>
      </c>
      <c r="Q14" s="4">
        <v>1805263</v>
      </c>
      <c r="S14" s="4">
        <v>12320</v>
      </c>
      <c r="U14" s="4">
        <v>20147745940</v>
      </c>
      <c r="W14" s="4">
        <v>22108507161.048</v>
      </c>
      <c r="Y14" s="2" t="s">
        <v>26</v>
      </c>
    </row>
    <row r="15" spans="1:25">
      <c r="A15" s="2" t="s">
        <v>27</v>
      </c>
      <c r="C15" s="4">
        <v>0</v>
      </c>
      <c r="E15" s="4">
        <v>0</v>
      </c>
      <c r="G15" s="4">
        <v>0</v>
      </c>
      <c r="I15" s="4">
        <v>900000</v>
      </c>
      <c r="K15" s="4">
        <v>4300575211</v>
      </c>
      <c r="M15" s="4">
        <v>0</v>
      </c>
      <c r="O15" s="4">
        <v>0</v>
      </c>
      <c r="Q15" s="4">
        <v>900000</v>
      </c>
      <c r="S15" s="4">
        <v>15300</v>
      </c>
      <c r="U15" s="4">
        <v>12287423821</v>
      </c>
      <c r="W15" s="4">
        <v>13688068500</v>
      </c>
      <c r="Y15" s="2" t="s">
        <v>28</v>
      </c>
    </row>
    <row r="16" spans="1:25">
      <c r="A16" s="2" t="s">
        <v>29</v>
      </c>
      <c r="C16" s="4">
        <v>0</v>
      </c>
      <c r="E16" s="4">
        <v>0</v>
      </c>
      <c r="G16" s="4">
        <v>0</v>
      </c>
      <c r="I16" s="4">
        <v>1000000</v>
      </c>
      <c r="K16" s="4">
        <v>18085385655</v>
      </c>
      <c r="M16" s="4">
        <v>0</v>
      </c>
      <c r="O16" s="4">
        <v>0</v>
      </c>
      <c r="Q16" s="4">
        <v>1000000</v>
      </c>
      <c r="S16" s="4">
        <v>19010</v>
      </c>
      <c r="U16" s="4">
        <v>18085385655</v>
      </c>
      <c r="W16" s="4">
        <v>18896890500</v>
      </c>
      <c r="Y16" s="2" t="s">
        <v>30</v>
      </c>
    </row>
    <row r="17" spans="1:25">
      <c r="A17" s="2" t="s">
        <v>31</v>
      </c>
      <c r="C17" s="4">
        <v>0</v>
      </c>
      <c r="E17" s="4">
        <v>0</v>
      </c>
      <c r="G17" s="4">
        <v>0</v>
      </c>
      <c r="I17" s="4">
        <v>600000</v>
      </c>
      <c r="K17" s="4">
        <v>7386848610</v>
      </c>
      <c r="M17" s="4">
        <v>-600000</v>
      </c>
      <c r="O17" s="4">
        <v>0</v>
      </c>
      <c r="Q17" s="4">
        <v>0</v>
      </c>
      <c r="S17" s="4">
        <v>0</v>
      </c>
      <c r="U17" s="4">
        <v>0</v>
      </c>
      <c r="W17" s="4">
        <v>0</v>
      </c>
      <c r="Y17" s="2" t="s">
        <v>32</v>
      </c>
    </row>
    <row r="18" spans="1:25">
      <c r="A18" s="2" t="s">
        <v>33</v>
      </c>
      <c r="C18" s="4">
        <v>0</v>
      </c>
      <c r="E18" s="4">
        <v>0</v>
      </c>
      <c r="G18" s="4">
        <v>0</v>
      </c>
      <c r="I18" s="4">
        <v>5129670</v>
      </c>
      <c r="K18" s="4">
        <v>67192878814</v>
      </c>
      <c r="M18" s="4">
        <v>-1000000</v>
      </c>
      <c r="O18" s="4">
        <v>15915293149</v>
      </c>
      <c r="Q18" s="4">
        <v>4129670</v>
      </c>
      <c r="S18" s="4">
        <v>15970</v>
      </c>
      <c r="U18" s="4">
        <v>54156832589</v>
      </c>
      <c r="W18" s="4">
        <v>65558422462.095001</v>
      </c>
      <c r="Y18" s="2" t="s">
        <v>34</v>
      </c>
    </row>
    <row r="19" spans="1:25">
      <c r="A19" s="2" t="s">
        <v>35</v>
      </c>
      <c r="C19" s="4">
        <v>0</v>
      </c>
      <c r="E19" s="4">
        <v>0</v>
      </c>
      <c r="G19" s="4">
        <v>0</v>
      </c>
      <c r="I19" s="4">
        <v>3538639</v>
      </c>
      <c r="K19" s="4">
        <v>48706600269</v>
      </c>
      <c r="M19" s="4">
        <v>-1100000</v>
      </c>
      <c r="O19" s="4">
        <v>17530141614</v>
      </c>
      <c r="Q19" s="4">
        <v>2438639</v>
      </c>
      <c r="S19" s="4">
        <v>17370</v>
      </c>
      <c r="U19" s="4">
        <v>33567746011</v>
      </c>
      <c r="W19" s="4">
        <v>42107122431.391502</v>
      </c>
      <c r="Y19" s="2" t="s">
        <v>36</v>
      </c>
    </row>
    <row r="20" spans="1:25">
      <c r="A20" s="2" t="s">
        <v>37</v>
      </c>
      <c r="C20" s="4">
        <v>0</v>
      </c>
      <c r="E20" s="4">
        <v>0</v>
      </c>
      <c r="G20" s="4">
        <v>0</v>
      </c>
      <c r="I20" s="4">
        <v>10753095</v>
      </c>
      <c r="K20" s="4">
        <v>20950223771</v>
      </c>
      <c r="M20" s="4">
        <v>0</v>
      </c>
      <c r="O20" s="4">
        <v>0</v>
      </c>
      <c r="Q20" s="4">
        <v>10753095</v>
      </c>
      <c r="S20" s="4">
        <v>2068</v>
      </c>
      <c r="U20" s="4">
        <v>20950223771</v>
      </c>
      <c r="W20" s="4">
        <v>22105087927.263</v>
      </c>
      <c r="Y20" s="2" t="s">
        <v>26</v>
      </c>
    </row>
    <row r="21" spans="1:25">
      <c r="A21" s="2" t="s">
        <v>38</v>
      </c>
      <c r="C21" s="4">
        <v>0</v>
      </c>
      <c r="E21" s="4">
        <v>0</v>
      </c>
      <c r="G21" s="4">
        <v>0</v>
      </c>
      <c r="I21" s="4">
        <v>2798473</v>
      </c>
      <c r="K21" s="4">
        <v>32982948700</v>
      </c>
      <c r="M21" s="4">
        <v>-2798473</v>
      </c>
      <c r="O21" s="4">
        <v>35329329671</v>
      </c>
      <c r="Q21" s="4">
        <v>0</v>
      </c>
      <c r="S21" s="4">
        <v>0</v>
      </c>
      <c r="U21" s="4">
        <v>0</v>
      </c>
      <c r="W21" s="4">
        <v>0</v>
      </c>
      <c r="Y21" s="2" t="s">
        <v>32</v>
      </c>
    </row>
    <row r="22" spans="1:25">
      <c r="A22" s="2" t="s">
        <v>39</v>
      </c>
      <c r="C22" s="4">
        <v>0</v>
      </c>
      <c r="E22" s="4">
        <v>0</v>
      </c>
      <c r="G22" s="4">
        <v>0</v>
      </c>
      <c r="I22" s="4">
        <v>800000</v>
      </c>
      <c r="K22" s="4">
        <v>22474617179</v>
      </c>
      <c r="M22" s="4">
        <v>0</v>
      </c>
      <c r="O22" s="4">
        <v>0</v>
      </c>
      <c r="Q22" s="4">
        <v>800000</v>
      </c>
      <c r="S22" s="4">
        <v>33610</v>
      </c>
      <c r="U22" s="4">
        <v>22474617179</v>
      </c>
      <c r="W22" s="4">
        <v>26728016400</v>
      </c>
      <c r="Y22" s="2" t="s">
        <v>40</v>
      </c>
    </row>
    <row r="23" spans="1:25">
      <c r="A23" s="2" t="s">
        <v>41</v>
      </c>
      <c r="C23" s="4">
        <v>0</v>
      </c>
      <c r="E23" s="4">
        <v>0</v>
      </c>
      <c r="G23" s="4">
        <v>0</v>
      </c>
      <c r="I23" s="4">
        <v>1533035</v>
      </c>
      <c r="K23" s="4">
        <v>18983344922</v>
      </c>
      <c r="M23" s="4">
        <v>-1533035</v>
      </c>
      <c r="O23" s="4">
        <v>20941765691</v>
      </c>
      <c r="Q23" s="4">
        <v>0</v>
      </c>
      <c r="S23" s="4">
        <v>0</v>
      </c>
      <c r="U23" s="4">
        <v>0</v>
      </c>
      <c r="W23" s="4">
        <v>0</v>
      </c>
      <c r="Y23" s="2" t="s">
        <v>32</v>
      </c>
    </row>
    <row r="24" spans="1:25">
      <c r="A24" s="2" t="s">
        <v>42</v>
      </c>
      <c r="C24" s="4">
        <v>0</v>
      </c>
      <c r="E24" s="4">
        <v>0</v>
      </c>
      <c r="G24" s="4">
        <v>0</v>
      </c>
      <c r="I24" s="4">
        <v>12923751</v>
      </c>
      <c r="K24" s="4">
        <v>37237651136</v>
      </c>
      <c r="M24" s="4">
        <v>-2000000</v>
      </c>
      <c r="O24" s="4">
        <v>6730712563</v>
      </c>
      <c r="Q24" s="4">
        <v>10923751</v>
      </c>
      <c r="S24" s="4">
        <v>3484</v>
      </c>
      <c r="U24" s="4">
        <v>31474981902</v>
      </c>
      <c r="W24" s="4">
        <v>37831901310.520203</v>
      </c>
      <c r="Y24" s="2" t="s">
        <v>43</v>
      </c>
    </row>
    <row r="25" spans="1:25">
      <c r="A25" s="2" t="s">
        <v>44</v>
      </c>
      <c r="C25" s="4">
        <v>0</v>
      </c>
      <c r="E25" s="4">
        <v>0</v>
      </c>
      <c r="G25" s="4">
        <v>0</v>
      </c>
      <c r="I25" s="4">
        <v>2700000</v>
      </c>
      <c r="K25" s="4">
        <v>80804162347</v>
      </c>
      <c r="M25" s="4">
        <v>-414488</v>
      </c>
      <c r="O25" s="4">
        <v>15052334663</v>
      </c>
      <c r="Q25" s="4">
        <v>2285512</v>
      </c>
      <c r="S25" s="4">
        <v>36720</v>
      </c>
      <c r="U25" s="4">
        <v>68399586182</v>
      </c>
      <c r="W25" s="4">
        <v>83424652836.192001</v>
      </c>
      <c r="Y25" s="2" t="s">
        <v>45</v>
      </c>
    </row>
    <row r="26" spans="1:25">
      <c r="A26" s="2" t="s">
        <v>46</v>
      </c>
      <c r="C26" s="4">
        <v>0</v>
      </c>
      <c r="E26" s="4">
        <v>0</v>
      </c>
      <c r="G26" s="4">
        <v>0</v>
      </c>
      <c r="I26" s="4">
        <v>1548971</v>
      </c>
      <c r="K26" s="4">
        <v>12217934380</v>
      </c>
      <c r="M26" s="4">
        <v>-1548971</v>
      </c>
      <c r="O26" s="4">
        <v>14008497635</v>
      </c>
      <c r="Q26" s="4">
        <v>0</v>
      </c>
      <c r="S26" s="4">
        <v>0</v>
      </c>
      <c r="U26" s="4">
        <v>0</v>
      </c>
      <c r="W26" s="4">
        <v>0</v>
      </c>
      <c r="Y26" s="2" t="s">
        <v>32</v>
      </c>
    </row>
    <row r="27" spans="1:25">
      <c r="A27" s="2" t="s">
        <v>47</v>
      </c>
      <c r="C27" s="4">
        <v>0</v>
      </c>
      <c r="E27" s="4">
        <v>0</v>
      </c>
      <c r="G27" s="4">
        <v>0</v>
      </c>
      <c r="I27" s="4">
        <v>4500000</v>
      </c>
      <c r="K27" s="4">
        <v>17618068662</v>
      </c>
      <c r="M27" s="4">
        <v>0</v>
      </c>
      <c r="O27" s="4">
        <v>0</v>
      </c>
      <c r="Q27" s="4">
        <v>4500000</v>
      </c>
      <c r="S27" s="4">
        <v>4716</v>
      </c>
      <c r="U27" s="4">
        <v>17618068662</v>
      </c>
      <c r="W27" s="4">
        <v>21095729100</v>
      </c>
      <c r="Y27" s="2" t="s">
        <v>48</v>
      </c>
    </row>
    <row r="28" spans="1:25">
      <c r="A28" s="2" t="s">
        <v>49</v>
      </c>
      <c r="C28" s="4">
        <v>0</v>
      </c>
      <c r="E28" s="4">
        <v>0</v>
      </c>
      <c r="G28" s="4">
        <v>0</v>
      </c>
      <c r="I28" s="4">
        <v>7500000</v>
      </c>
      <c r="K28" s="4">
        <v>45220169378</v>
      </c>
      <c r="M28" s="4">
        <v>0</v>
      </c>
      <c r="O28" s="4">
        <v>0</v>
      </c>
      <c r="Q28" s="4">
        <v>7500000</v>
      </c>
      <c r="S28" s="4">
        <v>7140</v>
      </c>
      <c r="U28" s="4">
        <v>45220169378</v>
      </c>
      <c r="W28" s="4">
        <v>53231377500</v>
      </c>
      <c r="Y28" s="2" t="s">
        <v>50</v>
      </c>
    </row>
    <row r="29" spans="1:25">
      <c r="A29" s="2" t="s">
        <v>51</v>
      </c>
      <c r="C29" s="4">
        <v>0</v>
      </c>
      <c r="E29" s="4">
        <v>0</v>
      </c>
      <c r="G29" s="4">
        <v>0</v>
      </c>
      <c r="I29" s="4">
        <v>650000</v>
      </c>
      <c r="K29" s="4">
        <v>49533365877</v>
      </c>
      <c r="M29" s="4">
        <v>-650000</v>
      </c>
      <c r="O29" s="4">
        <v>49481901899</v>
      </c>
      <c r="Q29" s="4">
        <v>0</v>
      </c>
      <c r="S29" s="4">
        <v>0</v>
      </c>
      <c r="U29" s="4">
        <v>0</v>
      </c>
      <c r="W29" s="4">
        <v>0</v>
      </c>
      <c r="Y29" s="2" t="s">
        <v>32</v>
      </c>
    </row>
    <row r="30" spans="1:25" ht="22.5" thickBot="1">
      <c r="E30" s="5">
        <f>SUM(E9:E29)</f>
        <v>0</v>
      </c>
      <c r="G30" s="5">
        <f>SUM(G9:G29)</f>
        <v>0</v>
      </c>
      <c r="K30" s="5">
        <f>SUM(K9:K29)</f>
        <v>800456966413</v>
      </c>
      <c r="O30" s="5">
        <f>SUM(O9:O29)</f>
        <v>204341424642</v>
      </c>
      <c r="U30" s="5">
        <f>SUM(U9:U29)</f>
        <v>617612776464</v>
      </c>
      <c r="W30" s="5">
        <f>SUM(W9:W29)</f>
        <v>711740636895.66516</v>
      </c>
      <c r="Y30" s="5">
        <f>SUM(Y9:Y29)</f>
        <v>0</v>
      </c>
    </row>
    <row r="31" spans="1:25" ht="22.5" thickTop="1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6"/>
  <sheetViews>
    <sheetView rightToLeft="1" topLeftCell="K1" workbookViewId="0">
      <selection activeCell="AK22" sqref="AK22"/>
    </sheetView>
  </sheetViews>
  <sheetFormatPr defaultRowHeight="21.75"/>
  <cols>
    <col min="1" max="1" width="28.28515625" style="2" bestFit="1" customWidth="1"/>
    <col min="2" max="2" width="1" style="2" customWidth="1"/>
    <col min="3" max="3" width="28.28515625" style="2" bestFit="1" customWidth="1"/>
    <col min="4" max="4" width="1" style="2" customWidth="1"/>
    <col min="5" max="5" width="25" style="2" bestFit="1" customWidth="1"/>
    <col min="6" max="6" width="1" style="2" customWidth="1"/>
    <col min="7" max="7" width="16" style="2" bestFit="1" customWidth="1"/>
    <col min="8" max="8" width="1" style="2" customWidth="1"/>
    <col min="9" max="9" width="19.28515625" style="2" bestFit="1" customWidth="1"/>
    <col min="10" max="10" width="1" style="2" customWidth="1"/>
    <col min="11" max="11" width="11.85546875" style="2" bestFit="1" customWidth="1"/>
    <col min="12" max="12" width="1" style="2" customWidth="1"/>
    <col min="13" max="13" width="12.42578125" style="2" bestFit="1" customWidth="1"/>
    <col min="14" max="14" width="1" style="2" customWidth="1"/>
    <col min="15" max="15" width="6.85546875" style="2" bestFit="1" customWidth="1"/>
    <col min="16" max="16" width="1" style="2" customWidth="1"/>
    <col min="17" max="17" width="18.42578125" style="2" bestFit="1" customWidth="1"/>
    <col min="18" max="18" width="1" style="2" customWidth="1"/>
    <col min="19" max="19" width="25.140625" style="2" bestFit="1" customWidth="1"/>
    <col min="20" max="20" width="1" style="2" customWidth="1"/>
    <col min="21" max="21" width="9.5703125" style="2" bestFit="1" customWidth="1"/>
    <col min="22" max="22" width="1" style="2" customWidth="1"/>
    <col min="23" max="23" width="18.7109375" style="2" bestFit="1" customWidth="1"/>
    <col min="24" max="24" width="1" style="2" customWidth="1"/>
    <col min="25" max="25" width="8.28515625" style="2" bestFit="1" customWidth="1"/>
    <col min="26" max="26" width="1" style="2" customWidth="1"/>
    <col min="27" max="27" width="17.28515625" style="2" bestFit="1" customWidth="1"/>
    <col min="28" max="28" width="1" style="2" customWidth="1"/>
    <col min="29" max="29" width="9.5703125" style="2" bestFit="1" customWidth="1"/>
    <col min="30" max="30" width="1" style="2" customWidth="1"/>
    <col min="31" max="31" width="21.28515625" style="2" customWidth="1"/>
    <col min="32" max="32" width="1" style="2" customWidth="1"/>
    <col min="33" max="33" width="18.7109375" style="2" bestFit="1" customWidth="1"/>
    <col min="34" max="34" width="1" style="2" customWidth="1"/>
    <col min="35" max="35" width="22.42578125" style="2" customWidth="1"/>
    <col min="36" max="36" width="1" style="2" customWidth="1"/>
    <col min="37" max="37" width="31.7109375" style="2" customWidth="1"/>
    <col min="38" max="38" width="1" style="2" customWidth="1"/>
    <col min="39" max="39" width="9.140625" style="2" customWidth="1"/>
    <col min="40" max="16384" width="9.140625" style="2"/>
  </cols>
  <sheetData>
    <row r="2" spans="1:3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7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6" spans="1:37" ht="22.5">
      <c r="A6" s="12" t="s">
        <v>53</v>
      </c>
      <c r="B6" s="12" t="s">
        <v>53</v>
      </c>
      <c r="C6" s="12" t="s">
        <v>53</v>
      </c>
      <c r="D6" s="12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12" t="s">
        <v>53</v>
      </c>
      <c r="J6" s="12" t="s">
        <v>53</v>
      </c>
      <c r="K6" s="12" t="s">
        <v>53</v>
      </c>
      <c r="L6" s="12" t="s">
        <v>53</v>
      </c>
      <c r="M6" s="12" t="s">
        <v>53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U6" s="12" t="s">
        <v>5</v>
      </c>
      <c r="V6" s="12" t="s">
        <v>5</v>
      </c>
      <c r="W6" s="12" t="s">
        <v>5</v>
      </c>
      <c r="X6" s="12" t="s">
        <v>5</v>
      </c>
      <c r="Y6" s="12" t="s">
        <v>5</v>
      </c>
      <c r="Z6" s="12" t="s">
        <v>5</v>
      </c>
      <c r="AA6" s="12" t="s">
        <v>5</v>
      </c>
      <c r="AC6" s="12" t="s">
        <v>6</v>
      </c>
      <c r="AD6" s="12" t="s">
        <v>6</v>
      </c>
      <c r="AE6" s="12" t="s">
        <v>6</v>
      </c>
      <c r="AF6" s="12" t="s">
        <v>6</v>
      </c>
      <c r="AG6" s="12" t="s">
        <v>6</v>
      </c>
      <c r="AH6" s="12" t="s">
        <v>6</v>
      </c>
      <c r="AI6" s="12" t="s">
        <v>6</v>
      </c>
      <c r="AJ6" s="12" t="s">
        <v>6</v>
      </c>
      <c r="AK6" s="12" t="s">
        <v>6</v>
      </c>
    </row>
    <row r="7" spans="1:37" ht="22.5">
      <c r="A7" s="11" t="s">
        <v>54</v>
      </c>
      <c r="C7" s="11" t="s">
        <v>55</v>
      </c>
      <c r="E7" s="11" t="s">
        <v>56</v>
      </c>
      <c r="G7" s="11" t="s">
        <v>57</v>
      </c>
      <c r="I7" s="11" t="s">
        <v>58</v>
      </c>
      <c r="K7" s="11" t="s">
        <v>59</v>
      </c>
      <c r="M7" s="11" t="s">
        <v>52</v>
      </c>
      <c r="O7" s="11" t="s">
        <v>7</v>
      </c>
      <c r="Q7" s="11" t="s">
        <v>8</v>
      </c>
      <c r="S7" s="11" t="s">
        <v>9</v>
      </c>
      <c r="U7" s="13" t="s">
        <v>10</v>
      </c>
      <c r="V7" s="13" t="s">
        <v>10</v>
      </c>
      <c r="W7" s="13" t="s">
        <v>10</v>
      </c>
      <c r="Y7" s="13" t="s">
        <v>11</v>
      </c>
      <c r="Z7" s="13" t="s">
        <v>11</v>
      </c>
      <c r="AA7" s="13" t="s">
        <v>11</v>
      </c>
      <c r="AC7" s="11" t="s">
        <v>7</v>
      </c>
      <c r="AE7" s="11" t="s">
        <v>60</v>
      </c>
      <c r="AG7" s="11" t="s">
        <v>8</v>
      </c>
      <c r="AI7" s="11" t="s">
        <v>9</v>
      </c>
      <c r="AK7" s="11" t="s">
        <v>13</v>
      </c>
    </row>
    <row r="8" spans="1:37" ht="22.5">
      <c r="A8" s="12" t="s">
        <v>54</v>
      </c>
      <c r="C8" s="12" t="s">
        <v>55</v>
      </c>
      <c r="E8" s="12" t="s">
        <v>56</v>
      </c>
      <c r="G8" s="12" t="s">
        <v>57</v>
      </c>
      <c r="I8" s="12" t="s">
        <v>58</v>
      </c>
      <c r="K8" s="12" t="s">
        <v>59</v>
      </c>
      <c r="M8" s="12" t="s">
        <v>52</v>
      </c>
      <c r="O8" s="12" t="s">
        <v>7</v>
      </c>
      <c r="Q8" s="12" t="s">
        <v>8</v>
      </c>
      <c r="S8" s="12" t="s">
        <v>9</v>
      </c>
      <c r="U8" s="13" t="s">
        <v>7</v>
      </c>
      <c r="W8" s="13" t="s">
        <v>8</v>
      </c>
      <c r="Y8" s="13" t="s">
        <v>7</v>
      </c>
      <c r="AA8" s="13" t="s">
        <v>14</v>
      </c>
      <c r="AC8" s="12" t="s">
        <v>7</v>
      </c>
      <c r="AE8" s="12" t="s">
        <v>60</v>
      </c>
      <c r="AG8" s="12" t="s">
        <v>8</v>
      </c>
      <c r="AI8" s="12" t="s">
        <v>9</v>
      </c>
      <c r="AK8" s="12" t="s">
        <v>13</v>
      </c>
    </row>
    <row r="9" spans="1:37">
      <c r="A9" s="2" t="s">
        <v>61</v>
      </c>
      <c r="C9" s="2" t="s">
        <v>62</v>
      </c>
      <c r="E9" s="2" t="s">
        <v>62</v>
      </c>
      <c r="G9" s="2" t="s">
        <v>63</v>
      </c>
      <c r="I9" s="2" t="s">
        <v>64</v>
      </c>
      <c r="K9" s="4">
        <v>0</v>
      </c>
      <c r="M9" s="4">
        <v>0</v>
      </c>
      <c r="O9" s="4">
        <v>0</v>
      </c>
      <c r="Q9" s="4">
        <v>0</v>
      </c>
      <c r="S9" s="4">
        <v>0</v>
      </c>
      <c r="U9" s="4">
        <v>549121</v>
      </c>
      <c r="W9" s="4">
        <v>453899518530</v>
      </c>
      <c r="Y9" s="4">
        <v>0</v>
      </c>
      <c r="AA9" s="4">
        <v>0</v>
      </c>
      <c r="AC9" s="4">
        <v>549121</v>
      </c>
      <c r="AE9" s="4">
        <v>835000</v>
      </c>
      <c r="AG9" s="4">
        <v>453899518525</v>
      </c>
      <c r="AI9" s="4">
        <v>458432928968</v>
      </c>
      <c r="AK9" s="6">
        <v>0.19379533051508932</v>
      </c>
    </row>
    <row r="10" spans="1:37">
      <c r="A10" s="2" t="s">
        <v>65</v>
      </c>
      <c r="C10" s="2" t="s">
        <v>62</v>
      </c>
      <c r="E10" s="2" t="s">
        <v>62</v>
      </c>
      <c r="G10" s="2" t="s">
        <v>66</v>
      </c>
      <c r="I10" s="2" t="s">
        <v>67</v>
      </c>
      <c r="K10" s="4">
        <v>0</v>
      </c>
      <c r="M10" s="4">
        <v>0</v>
      </c>
      <c r="O10" s="4">
        <v>0</v>
      </c>
      <c r="Q10" s="4">
        <v>0</v>
      </c>
      <c r="S10" s="4">
        <v>0</v>
      </c>
      <c r="U10" s="4">
        <v>350000</v>
      </c>
      <c r="W10" s="4">
        <v>334689591687</v>
      </c>
      <c r="Y10" s="4">
        <v>0</v>
      </c>
      <c r="AA10" s="4">
        <v>0</v>
      </c>
      <c r="AC10" s="4">
        <v>350000</v>
      </c>
      <c r="AE10" s="4">
        <v>970060</v>
      </c>
      <c r="AG10" s="4">
        <v>334689591687</v>
      </c>
      <c r="AI10" s="4">
        <v>339459461818</v>
      </c>
      <c r="AK10" s="6">
        <v>0.14350116329467619</v>
      </c>
    </row>
    <row r="11" spans="1:37">
      <c r="A11" s="2" t="s">
        <v>68</v>
      </c>
      <c r="C11" s="2" t="s">
        <v>62</v>
      </c>
      <c r="E11" s="2" t="s">
        <v>62</v>
      </c>
      <c r="G11" s="2" t="s">
        <v>69</v>
      </c>
      <c r="I11" s="2" t="s">
        <v>70</v>
      </c>
      <c r="K11" s="4">
        <v>0</v>
      </c>
      <c r="M11" s="4">
        <v>0</v>
      </c>
      <c r="O11" s="4">
        <v>0</v>
      </c>
      <c r="Q11" s="4">
        <v>0</v>
      </c>
      <c r="S11" s="4">
        <v>0</v>
      </c>
      <c r="U11" s="4">
        <v>300000</v>
      </c>
      <c r="W11" s="4">
        <v>283351270825</v>
      </c>
      <c r="Y11" s="4">
        <v>0</v>
      </c>
      <c r="AA11" s="4">
        <v>0</v>
      </c>
      <c r="AC11" s="4">
        <v>300000</v>
      </c>
      <c r="AE11" s="4">
        <v>957530</v>
      </c>
      <c r="AG11" s="4">
        <v>283351270825</v>
      </c>
      <c r="AI11" s="4">
        <v>287206934306</v>
      </c>
      <c r="AK11" s="6">
        <v>0.12141222683404143</v>
      </c>
    </row>
    <row r="12" spans="1:37">
      <c r="A12" s="2" t="s">
        <v>71</v>
      </c>
      <c r="C12" s="2" t="s">
        <v>62</v>
      </c>
      <c r="E12" s="2" t="s">
        <v>62</v>
      </c>
      <c r="G12" s="2" t="s">
        <v>72</v>
      </c>
      <c r="I12" s="2" t="s">
        <v>73</v>
      </c>
      <c r="K12" s="4">
        <v>0</v>
      </c>
      <c r="M12" s="4">
        <v>0</v>
      </c>
      <c r="O12" s="4">
        <v>0</v>
      </c>
      <c r="Q12" s="4">
        <v>0</v>
      </c>
      <c r="S12" s="4">
        <v>0</v>
      </c>
      <c r="U12" s="4">
        <v>350000</v>
      </c>
      <c r="W12" s="4">
        <v>323825523787</v>
      </c>
      <c r="Y12" s="4">
        <v>53700</v>
      </c>
      <c r="AA12" s="4">
        <v>50053825104</v>
      </c>
      <c r="AC12" s="4">
        <v>296300</v>
      </c>
      <c r="AE12" s="4">
        <v>937250</v>
      </c>
      <c r="AG12" s="4">
        <v>274141436281</v>
      </c>
      <c r="AI12" s="4">
        <v>277656840574</v>
      </c>
      <c r="AK12" s="6">
        <v>0.11737507449550989</v>
      </c>
    </row>
    <row r="13" spans="1:37" ht="22.5" thickBot="1">
      <c r="Q13" s="5">
        <f>SUM(Q9:Q12)</f>
        <v>0</v>
      </c>
      <c r="S13" s="5">
        <f>SUM(S9:S12)</f>
        <v>0</v>
      </c>
      <c r="W13" s="5">
        <f>SUM(W9:W12)</f>
        <v>1395765904829</v>
      </c>
      <c r="AA13" s="5">
        <f>SUM(AA9:AA12)</f>
        <v>50053825104</v>
      </c>
      <c r="AG13" s="5">
        <f>SUM(AG9:AG12)</f>
        <v>1346081817318</v>
      </c>
      <c r="AI13" s="5">
        <f>SUM(AI9:AI12)</f>
        <v>1362756165666</v>
      </c>
      <c r="AK13" s="8">
        <f>SUM(AK9:AK12)</f>
        <v>0.57608379513931685</v>
      </c>
    </row>
    <row r="14" spans="1:37" ht="22.5" thickTop="1"/>
    <row r="16" spans="1:37">
      <c r="AK16" s="4"/>
    </row>
  </sheetData>
  <mergeCells count="28">
    <mergeCell ref="I7:I8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2:AE2"/>
    <mergeCell ref="A3:AE3"/>
    <mergeCell ref="A4:AE4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8"/>
  <sheetViews>
    <sheetView rightToLeft="1" workbookViewId="0">
      <selection activeCell="M12" sqref="M12"/>
    </sheetView>
  </sheetViews>
  <sheetFormatPr defaultRowHeight="21.75"/>
  <cols>
    <col min="1" max="1" width="22.85546875" style="2" bestFit="1" customWidth="1"/>
    <col min="2" max="2" width="1" style="2" customWidth="1"/>
    <col min="3" max="3" width="9.5703125" style="2" bestFit="1" customWidth="1"/>
    <col min="4" max="4" width="1" style="2" customWidth="1"/>
    <col min="5" max="5" width="15" style="2" bestFit="1" customWidth="1"/>
    <col min="6" max="6" width="1" style="2" customWidth="1"/>
    <col min="7" max="7" width="23" style="2" bestFit="1" customWidth="1"/>
    <col min="8" max="8" width="1" style="2" customWidth="1"/>
    <col min="9" max="9" width="15.140625" style="2" bestFit="1" customWidth="1"/>
    <col min="10" max="10" width="1" style="2" customWidth="1"/>
    <col min="11" max="11" width="32.7109375" style="2" bestFit="1" customWidth="1"/>
    <col min="12" max="12" width="1" style="2" customWidth="1"/>
    <col min="13" max="13" width="43.85546875" style="2" customWidth="1"/>
    <col min="14" max="14" width="1" style="2" customWidth="1"/>
    <col min="15" max="15" width="9.140625" style="2" customWidth="1"/>
    <col min="16" max="16384" width="9.140625" style="2"/>
  </cols>
  <sheetData>
    <row r="2" spans="1:13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6" spans="1:13" ht="22.5">
      <c r="A6" s="10" t="s">
        <v>3</v>
      </c>
      <c r="C6" s="12" t="s">
        <v>6</v>
      </c>
      <c r="D6" s="12" t="s">
        <v>6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12" t="s">
        <v>6</v>
      </c>
      <c r="K6" s="12" t="s">
        <v>6</v>
      </c>
      <c r="L6" s="12" t="s">
        <v>6</v>
      </c>
      <c r="M6" s="12" t="s">
        <v>6</v>
      </c>
    </row>
    <row r="7" spans="1:13" ht="22.5">
      <c r="A7" s="12" t="s">
        <v>3</v>
      </c>
      <c r="C7" s="13" t="s">
        <v>7</v>
      </c>
      <c r="E7" s="13" t="s">
        <v>74</v>
      </c>
      <c r="G7" s="13" t="s">
        <v>75</v>
      </c>
      <c r="I7" s="13" t="s">
        <v>76</v>
      </c>
      <c r="K7" s="13" t="s">
        <v>77</v>
      </c>
      <c r="M7" s="13" t="s">
        <v>78</v>
      </c>
    </row>
    <row r="8" spans="1:13">
      <c r="A8" s="2" t="s">
        <v>61</v>
      </c>
      <c r="C8" s="4">
        <v>549121</v>
      </c>
      <c r="E8" s="4">
        <v>831786</v>
      </c>
      <c r="G8" s="4">
        <v>835000</v>
      </c>
      <c r="I8" s="2" t="s">
        <v>79</v>
      </c>
      <c r="K8" s="4">
        <v>458516035000</v>
      </c>
      <c r="M8" s="2" t="s">
        <v>125</v>
      </c>
    </row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O19" sqref="O19"/>
    </sheetView>
  </sheetViews>
  <sheetFormatPr defaultRowHeight="21.75"/>
  <cols>
    <col min="1" max="1" width="18.7109375" style="2" bestFit="1" customWidth="1"/>
    <col min="2" max="2" width="1" style="2" customWidth="1"/>
    <col min="3" max="3" width="27" style="2" bestFit="1" customWidth="1"/>
    <col min="4" max="4" width="1" style="2" customWidth="1"/>
    <col min="5" max="5" width="14.28515625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20.570312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2.5">
      <c r="A6" s="10" t="s">
        <v>81</v>
      </c>
      <c r="C6" s="12" t="s">
        <v>82</v>
      </c>
      <c r="D6" s="12" t="s">
        <v>82</v>
      </c>
      <c r="E6" s="12" t="s">
        <v>82</v>
      </c>
      <c r="F6" s="12" t="s">
        <v>82</v>
      </c>
      <c r="G6" s="12" t="s">
        <v>82</v>
      </c>
      <c r="H6" s="12" t="s">
        <v>82</v>
      </c>
      <c r="I6" s="12" t="s">
        <v>82</v>
      </c>
      <c r="K6" s="12" t="s">
        <v>4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</row>
    <row r="7" spans="1:19" ht="22.5">
      <c r="A7" s="12" t="s">
        <v>81</v>
      </c>
      <c r="C7" s="13" t="s">
        <v>83</v>
      </c>
      <c r="E7" s="13" t="s">
        <v>84</v>
      </c>
      <c r="G7" s="13" t="s">
        <v>85</v>
      </c>
      <c r="I7" s="13" t="s">
        <v>59</v>
      </c>
      <c r="K7" s="13" t="s">
        <v>86</v>
      </c>
      <c r="M7" s="13" t="s">
        <v>87</v>
      </c>
      <c r="O7" s="13" t="s">
        <v>88</v>
      </c>
      <c r="Q7" s="13" t="s">
        <v>86</v>
      </c>
      <c r="S7" s="13" t="s">
        <v>80</v>
      </c>
    </row>
    <row r="8" spans="1:19">
      <c r="A8" s="2" t="s">
        <v>89</v>
      </c>
      <c r="C8" s="2" t="s">
        <v>90</v>
      </c>
      <c r="E8" s="2" t="s">
        <v>91</v>
      </c>
      <c r="G8" s="2" t="s">
        <v>92</v>
      </c>
      <c r="I8" s="4">
        <v>8</v>
      </c>
      <c r="K8" s="4">
        <v>2095029464527</v>
      </c>
      <c r="M8" s="4">
        <v>3892237912</v>
      </c>
      <c r="O8" s="4">
        <v>2094272775000</v>
      </c>
      <c r="Q8" s="4">
        <v>4648927439</v>
      </c>
      <c r="S8" s="6">
        <v>1.9652611595982476E-3</v>
      </c>
    </row>
    <row r="9" spans="1:19">
      <c r="A9" s="2" t="s">
        <v>93</v>
      </c>
      <c r="C9" s="2" t="s">
        <v>94</v>
      </c>
      <c r="E9" s="2" t="s">
        <v>91</v>
      </c>
      <c r="G9" s="2" t="s">
        <v>95</v>
      </c>
      <c r="I9" s="4">
        <v>8</v>
      </c>
      <c r="K9" s="4">
        <v>0</v>
      </c>
      <c r="M9" s="4">
        <v>2581354883871</v>
      </c>
      <c r="O9" s="4">
        <v>2295521632081</v>
      </c>
      <c r="Q9" s="4">
        <v>285833251790</v>
      </c>
      <c r="S9" s="6">
        <v>0.12083152409567073</v>
      </c>
    </row>
    <row r="10" spans="1:19" ht="22.5" thickBot="1">
      <c r="K10" s="5">
        <f>SUM(K8:K9)</f>
        <v>2095029464527</v>
      </c>
      <c r="M10" s="5">
        <f>SUM(M8:M9)</f>
        <v>2585247121783</v>
      </c>
      <c r="O10" s="5">
        <f>SUM(O8:O9)</f>
        <v>4389794407081</v>
      </c>
      <c r="Q10" s="5">
        <f>SUM(Q8:Q9)</f>
        <v>290482179229</v>
      </c>
      <c r="S10" s="9">
        <f>SUM(S8:S9)</f>
        <v>0.12279678525526898</v>
      </c>
    </row>
    <row r="11" spans="1:19" ht="22.5" thickTop="1"/>
    <row r="13" spans="1:19">
      <c r="S13" s="4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2"/>
  <sheetViews>
    <sheetView rightToLeft="1" workbookViewId="0">
      <selection activeCell="G12" sqref="G12"/>
    </sheetView>
  </sheetViews>
  <sheetFormatPr defaultRowHeight="21.75"/>
  <cols>
    <col min="1" max="1" width="24.28515625" style="2" bestFit="1" customWidth="1"/>
    <col min="2" max="2" width="1" style="2" customWidth="1"/>
    <col min="3" max="3" width="18.570312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11" ht="22.5">
      <c r="A2" s="10" t="s">
        <v>0</v>
      </c>
      <c r="B2" s="10"/>
      <c r="C2" s="10"/>
      <c r="D2" s="10"/>
      <c r="E2" s="10"/>
      <c r="F2" s="10"/>
      <c r="G2" s="10"/>
    </row>
    <row r="3" spans="1:11" ht="22.5">
      <c r="A3" s="10" t="s">
        <v>96</v>
      </c>
      <c r="B3" s="10"/>
      <c r="C3" s="10"/>
      <c r="D3" s="10"/>
      <c r="E3" s="10"/>
      <c r="F3" s="10"/>
      <c r="G3" s="10"/>
    </row>
    <row r="4" spans="1:11" ht="22.5">
      <c r="A4" s="10" t="s">
        <v>2</v>
      </c>
      <c r="B4" s="10"/>
      <c r="C4" s="10"/>
      <c r="D4" s="10"/>
      <c r="E4" s="10"/>
      <c r="F4" s="10"/>
      <c r="G4" s="10"/>
    </row>
    <row r="6" spans="1:11" ht="22.5">
      <c r="A6" s="12" t="s">
        <v>100</v>
      </c>
      <c r="C6" s="12" t="s">
        <v>86</v>
      </c>
      <c r="E6" s="12" t="s">
        <v>113</v>
      </c>
      <c r="G6" s="12" t="s">
        <v>13</v>
      </c>
    </row>
    <row r="7" spans="1:11">
      <c r="A7" s="2" t="s">
        <v>122</v>
      </c>
      <c r="C7" s="4">
        <f>'سرمایه‌گذاری در سهام'!I29</f>
        <v>115025095121</v>
      </c>
      <c r="E7" s="6">
        <f>C7/$C$11</f>
        <v>0.87056714096395982</v>
      </c>
      <c r="G7" s="6">
        <v>4.862505487266118E-2</v>
      </c>
    </row>
    <row r="8" spans="1:11">
      <c r="A8" s="2" t="s">
        <v>123</v>
      </c>
      <c r="C8" s="4">
        <f>'سرمایه‌گذاری در اوراق بهادار'!I12</f>
        <v>17044085946</v>
      </c>
      <c r="E8" s="6">
        <f t="shared" ref="E8:E10" si="0">C8/$C$11</f>
        <v>0.12899812129470056</v>
      </c>
      <c r="G8" s="6">
        <v>7.2051200088709662E-3</v>
      </c>
    </row>
    <row r="9" spans="1:11">
      <c r="A9" s="2" t="s">
        <v>124</v>
      </c>
      <c r="C9" s="4">
        <v>4978451</v>
      </c>
      <c r="E9" s="6">
        <f t="shared" si="0"/>
        <v>3.7679393778722462E-5</v>
      </c>
      <c r="G9" s="6">
        <v>2.1045620766599054E-6</v>
      </c>
    </row>
    <row r="10" spans="1:11">
      <c r="A10" s="2" t="s">
        <v>120</v>
      </c>
      <c r="C10" s="4">
        <f>'سایر درآمدها'!C9</f>
        <v>52461978</v>
      </c>
      <c r="E10" s="6">
        <f t="shared" si="0"/>
        <v>3.970583475608527E-4</v>
      </c>
      <c r="G10" s="6">
        <v>2.2177478369349478E-5</v>
      </c>
      <c r="K10" s="4"/>
    </row>
    <row r="11" spans="1:11" ht="22.5" thickBot="1">
      <c r="C11" s="5">
        <f>SUM(C7:C10)</f>
        <v>132126621496</v>
      </c>
      <c r="E11" s="9">
        <f>SUM(E7:E10)</f>
        <v>1</v>
      </c>
      <c r="G11" s="9">
        <f>SUM(G7:G10)</f>
        <v>5.5854456921978157E-2</v>
      </c>
    </row>
    <row r="12" spans="1:11" ht="22.5" thickTop="1"/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0"/>
  <sheetViews>
    <sheetView rightToLeft="1" workbookViewId="0">
      <selection activeCell="S10" sqref="S10"/>
    </sheetView>
  </sheetViews>
  <sheetFormatPr defaultRowHeight="21.75"/>
  <cols>
    <col min="1" max="1" width="18.710937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3.4257812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3.4257812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6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5">
      <c r="A3" s="10" t="s">
        <v>96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2.5">
      <c r="A6" s="12" t="s">
        <v>97</v>
      </c>
      <c r="B6" s="12" t="s">
        <v>97</v>
      </c>
      <c r="C6" s="12" t="s">
        <v>97</v>
      </c>
      <c r="D6" s="12" t="s">
        <v>97</v>
      </c>
      <c r="E6" s="12" t="s">
        <v>97</v>
      </c>
      <c r="F6" s="12" t="s">
        <v>97</v>
      </c>
      <c r="G6" s="12" t="s">
        <v>97</v>
      </c>
      <c r="I6" s="12" t="s">
        <v>98</v>
      </c>
      <c r="J6" s="12" t="s">
        <v>98</v>
      </c>
      <c r="K6" s="12" t="s">
        <v>98</v>
      </c>
      <c r="L6" s="12" t="s">
        <v>98</v>
      </c>
      <c r="M6" s="12" t="s">
        <v>98</v>
      </c>
      <c r="O6" s="12" t="s">
        <v>99</v>
      </c>
      <c r="P6" s="12" t="s">
        <v>99</v>
      </c>
      <c r="Q6" s="12" t="s">
        <v>99</v>
      </c>
      <c r="R6" s="12" t="s">
        <v>99</v>
      </c>
      <c r="S6" s="12" t="s">
        <v>99</v>
      </c>
    </row>
    <row r="7" spans="1:19" ht="22.5">
      <c r="A7" s="13" t="s">
        <v>100</v>
      </c>
      <c r="C7" s="13" t="s">
        <v>101</v>
      </c>
      <c r="E7" s="13" t="s">
        <v>58</v>
      </c>
      <c r="G7" s="13" t="s">
        <v>59</v>
      </c>
      <c r="I7" s="13" t="s">
        <v>102</v>
      </c>
      <c r="K7" s="13" t="s">
        <v>103</v>
      </c>
      <c r="M7" s="13" t="s">
        <v>104</v>
      </c>
      <c r="O7" s="13" t="s">
        <v>102</v>
      </c>
      <c r="Q7" s="13" t="s">
        <v>103</v>
      </c>
      <c r="S7" s="13" t="s">
        <v>104</v>
      </c>
    </row>
    <row r="8" spans="1:19">
      <c r="A8" s="2" t="s">
        <v>89</v>
      </c>
      <c r="C8" s="4">
        <v>17</v>
      </c>
      <c r="E8" s="2" t="s">
        <v>105</v>
      </c>
      <c r="G8" s="4">
        <v>8</v>
      </c>
      <c r="I8" s="4">
        <v>4978451</v>
      </c>
      <c r="K8" s="4">
        <v>0</v>
      </c>
      <c r="M8" s="4">
        <v>4978451</v>
      </c>
      <c r="O8" s="4">
        <v>4978451</v>
      </c>
      <c r="Q8" s="4">
        <v>0</v>
      </c>
      <c r="S8" s="4">
        <v>4978451</v>
      </c>
    </row>
    <row r="9" spans="1:19" ht="22.5" thickBot="1">
      <c r="I9" s="5">
        <f>SUM(I8)</f>
        <v>4978451</v>
      </c>
      <c r="K9" s="5">
        <f>SUM(K8)</f>
        <v>0</v>
      </c>
      <c r="M9" s="5">
        <f>SUM(M8)</f>
        <v>4978451</v>
      </c>
      <c r="O9" s="5">
        <f>SUM(O8)</f>
        <v>4978451</v>
      </c>
      <c r="Q9" s="5">
        <f>SUM(Q8)</f>
        <v>0</v>
      </c>
      <c r="S9" s="5">
        <f>SUM(S8)</f>
        <v>4978451</v>
      </c>
    </row>
    <row r="10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1"/>
  <sheetViews>
    <sheetView rightToLeft="1" topLeftCell="A19" workbookViewId="0">
      <selection activeCell="I31" sqref="I31"/>
    </sheetView>
  </sheetViews>
  <sheetFormatPr defaultRowHeight="21.75"/>
  <cols>
    <col min="1" max="1" width="28.2851562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18.7109375" style="2" bestFit="1" customWidth="1"/>
    <col min="8" max="8" width="1" style="2" customWidth="1"/>
    <col min="9" max="9" width="39.5703125" style="2" bestFit="1" customWidth="1"/>
    <col min="10" max="10" width="1" style="2" customWidth="1"/>
    <col min="11" max="11" width="14.14062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>
      <c r="A3" s="10" t="s">
        <v>96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>
      <c r="A6" s="10" t="s">
        <v>3</v>
      </c>
      <c r="C6" s="12" t="s">
        <v>98</v>
      </c>
      <c r="D6" s="12" t="s">
        <v>98</v>
      </c>
      <c r="E6" s="12" t="s">
        <v>98</v>
      </c>
      <c r="F6" s="12" t="s">
        <v>98</v>
      </c>
      <c r="G6" s="12" t="s">
        <v>98</v>
      </c>
      <c r="H6" s="12" t="s">
        <v>98</v>
      </c>
      <c r="I6" s="12" t="s">
        <v>98</v>
      </c>
      <c r="K6" s="12" t="s">
        <v>99</v>
      </c>
      <c r="L6" s="12" t="s">
        <v>99</v>
      </c>
      <c r="M6" s="12" t="s">
        <v>99</v>
      </c>
      <c r="N6" s="12" t="s">
        <v>99</v>
      </c>
      <c r="O6" s="12" t="s">
        <v>99</v>
      </c>
      <c r="P6" s="12" t="s">
        <v>99</v>
      </c>
      <c r="Q6" s="12" t="s">
        <v>99</v>
      </c>
    </row>
    <row r="7" spans="1:17" ht="22.5">
      <c r="A7" s="12" t="s">
        <v>3</v>
      </c>
      <c r="C7" s="13" t="s">
        <v>7</v>
      </c>
      <c r="E7" s="13" t="s">
        <v>106</v>
      </c>
      <c r="G7" s="13" t="s">
        <v>107</v>
      </c>
      <c r="I7" s="13" t="s">
        <v>108</v>
      </c>
      <c r="K7" s="13" t="s">
        <v>7</v>
      </c>
      <c r="M7" s="13" t="s">
        <v>106</v>
      </c>
      <c r="O7" s="13" t="s">
        <v>107</v>
      </c>
      <c r="Q7" s="13" t="s">
        <v>108</v>
      </c>
    </row>
    <row r="8" spans="1:17">
      <c r="A8" s="2" t="s">
        <v>19</v>
      </c>
      <c r="C8" s="4">
        <v>12441009</v>
      </c>
      <c r="E8" s="4">
        <v>74078240128</v>
      </c>
      <c r="G8" s="4">
        <v>60763323240</v>
      </c>
      <c r="I8" s="4">
        <v>13314916888</v>
      </c>
      <c r="K8" s="4">
        <v>12441009</v>
      </c>
      <c r="M8" s="4">
        <v>74078240128</v>
      </c>
      <c r="O8" s="4">
        <v>60763323240</v>
      </c>
      <c r="Q8" s="4">
        <v>13314916888</v>
      </c>
    </row>
    <row r="9" spans="1:17">
      <c r="A9" s="2" t="s">
        <v>23</v>
      </c>
      <c r="C9" s="4">
        <v>538673</v>
      </c>
      <c r="E9" s="4">
        <v>9627712763</v>
      </c>
      <c r="G9" s="4">
        <v>9180475387</v>
      </c>
      <c r="I9" s="4">
        <v>447237376</v>
      </c>
      <c r="K9" s="4">
        <v>538673</v>
      </c>
      <c r="M9" s="4">
        <v>9627712763</v>
      </c>
      <c r="O9" s="4">
        <v>9180475387</v>
      </c>
      <c r="Q9" s="4">
        <v>447237376</v>
      </c>
    </row>
    <row r="10" spans="1:17">
      <c r="A10" s="2" t="s">
        <v>37</v>
      </c>
      <c r="C10" s="4">
        <v>10753095</v>
      </c>
      <c r="E10" s="4">
        <v>22105087927</v>
      </c>
      <c r="G10" s="4">
        <v>20950223771</v>
      </c>
      <c r="I10" s="4">
        <v>1154864156</v>
      </c>
      <c r="K10" s="4">
        <v>10753095</v>
      </c>
      <c r="M10" s="4">
        <v>22105087927</v>
      </c>
      <c r="O10" s="4">
        <v>20950223771</v>
      </c>
      <c r="Q10" s="4">
        <v>1154864156</v>
      </c>
    </row>
    <row r="11" spans="1:17">
      <c r="A11" s="2" t="s">
        <v>25</v>
      </c>
      <c r="C11" s="4">
        <v>1805263</v>
      </c>
      <c r="E11" s="4">
        <v>22108507161</v>
      </c>
      <c r="G11" s="4">
        <v>20147745940</v>
      </c>
      <c r="I11" s="4">
        <v>1960761221</v>
      </c>
      <c r="K11" s="4">
        <v>1805263</v>
      </c>
      <c r="M11" s="4">
        <v>22108507161</v>
      </c>
      <c r="O11" s="4">
        <v>20147745940</v>
      </c>
      <c r="Q11" s="4">
        <v>1960761221</v>
      </c>
    </row>
    <row r="12" spans="1:17">
      <c r="A12" s="2" t="s">
        <v>47</v>
      </c>
      <c r="C12" s="4">
        <v>4500000</v>
      </c>
      <c r="E12" s="4">
        <v>21095729100</v>
      </c>
      <c r="G12" s="4">
        <v>17618068662</v>
      </c>
      <c r="I12" s="4">
        <v>3477660438</v>
      </c>
      <c r="K12" s="4">
        <v>4500000</v>
      </c>
      <c r="M12" s="4">
        <v>21095729100</v>
      </c>
      <c r="O12" s="4">
        <v>17618068662</v>
      </c>
      <c r="Q12" s="4">
        <v>3477660438</v>
      </c>
    </row>
    <row r="13" spans="1:17">
      <c r="A13" s="2" t="s">
        <v>49</v>
      </c>
      <c r="C13" s="4">
        <v>7500000</v>
      </c>
      <c r="E13" s="4">
        <v>53231377500</v>
      </c>
      <c r="G13" s="4">
        <v>45220169378</v>
      </c>
      <c r="I13" s="4">
        <v>8011208122</v>
      </c>
      <c r="K13" s="4">
        <v>7500000</v>
      </c>
      <c r="M13" s="4">
        <v>53231377500</v>
      </c>
      <c r="O13" s="4">
        <v>45220169378</v>
      </c>
      <c r="Q13" s="4">
        <v>8011208122</v>
      </c>
    </row>
    <row r="14" spans="1:17">
      <c r="A14" s="2" t="s">
        <v>15</v>
      </c>
      <c r="C14" s="4">
        <v>10000000</v>
      </c>
      <c r="E14" s="4">
        <v>26252860500</v>
      </c>
      <c r="G14" s="4">
        <v>25771475026</v>
      </c>
      <c r="I14" s="4">
        <v>481385474</v>
      </c>
      <c r="K14" s="4">
        <v>10000000</v>
      </c>
      <c r="M14" s="4">
        <v>26252860500</v>
      </c>
      <c r="O14" s="4">
        <v>25771475026</v>
      </c>
      <c r="Q14" s="4">
        <v>481385474</v>
      </c>
    </row>
    <row r="15" spans="1:17">
      <c r="A15" s="2" t="s">
        <v>21</v>
      </c>
      <c r="C15" s="4">
        <v>173007941</v>
      </c>
      <c r="E15" s="4">
        <v>144633955294</v>
      </c>
      <c r="G15" s="4">
        <v>132246414213</v>
      </c>
      <c r="I15" s="4">
        <v>12387541081</v>
      </c>
      <c r="K15" s="4">
        <v>173007941</v>
      </c>
      <c r="M15" s="4">
        <v>144633955294</v>
      </c>
      <c r="O15" s="4">
        <v>132246414213</v>
      </c>
      <c r="Q15" s="4">
        <v>12387541081</v>
      </c>
    </row>
    <row r="16" spans="1:17">
      <c r="A16" s="2" t="s">
        <v>29</v>
      </c>
      <c r="C16" s="4">
        <v>1000000</v>
      </c>
      <c r="E16" s="4">
        <v>18896890500</v>
      </c>
      <c r="G16" s="4">
        <v>18085385655</v>
      </c>
      <c r="I16" s="4">
        <v>811504845</v>
      </c>
      <c r="K16" s="4">
        <v>1000000</v>
      </c>
      <c r="M16" s="4">
        <v>18896890500</v>
      </c>
      <c r="O16" s="4">
        <v>18085385655</v>
      </c>
      <c r="Q16" s="4">
        <v>811504845</v>
      </c>
    </row>
    <row r="17" spans="1:17">
      <c r="A17" s="2" t="s">
        <v>39</v>
      </c>
      <c r="C17" s="4">
        <v>800000</v>
      </c>
      <c r="E17" s="4">
        <v>26728016400</v>
      </c>
      <c r="G17" s="4">
        <v>22474617179</v>
      </c>
      <c r="I17" s="4">
        <v>4253399221</v>
      </c>
      <c r="K17" s="4">
        <v>800000</v>
      </c>
      <c r="M17" s="4">
        <v>26728016400</v>
      </c>
      <c r="O17" s="4">
        <v>22474617179</v>
      </c>
      <c r="Q17" s="4">
        <v>4253399221</v>
      </c>
    </row>
    <row r="18" spans="1:17">
      <c r="A18" s="2" t="s">
        <v>42</v>
      </c>
      <c r="C18" s="4">
        <v>10923751</v>
      </c>
      <c r="E18" s="4">
        <v>37831901310</v>
      </c>
      <c r="G18" s="4">
        <v>31474981902</v>
      </c>
      <c r="I18" s="4">
        <v>6356919408</v>
      </c>
      <c r="K18" s="4">
        <v>10923751</v>
      </c>
      <c r="M18" s="4">
        <v>37831901310</v>
      </c>
      <c r="O18" s="4">
        <v>31474981902</v>
      </c>
      <c r="Q18" s="4">
        <v>6356919408</v>
      </c>
    </row>
    <row r="19" spans="1:17">
      <c r="A19" s="2" t="s">
        <v>17</v>
      </c>
      <c r="C19" s="4">
        <v>5520000</v>
      </c>
      <c r="E19" s="4">
        <v>50372092080</v>
      </c>
      <c r="G19" s="4">
        <v>45268307508</v>
      </c>
      <c r="I19" s="4">
        <v>5103784572</v>
      </c>
      <c r="K19" s="4">
        <v>5520000</v>
      </c>
      <c r="M19" s="4">
        <v>50372092080</v>
      </c>
      <c r="O19" s="4">
        <v>45268307508</v>
      </c>
      <c r="Q19" s="4">
        <v>5103784572</v>
      </c>
    </row>
    <row r="20" spans="1:17">
      <c r="A20" s="2" t="s">
        <v>27</v>
      </c>
      <c r="C20" s="4">
        <v>900000</v>
      </c>
      <c r="E20" s="4">
        <v>13688068500</v>
      </c>
      <c r="G20" s="4">
        <v>12287423821</v>
      </c>
      <c r="I20" s="4">
        <v>1400644679</v>
      </c>
      <c r="K20" s="4">
        <v>900000</v>
      </c>
      <c r="M20" s="4">
        <v>13688068500</v>
      </c>
      <c r="O20" s="4">
        <v>12287423821</v>
      </c>
      <c r="Q20" s="4">
        <v>1400644679</v>
      </c>
    </row>
    <row r="21" spans="1:17">
      <c r="A21" s="2" t="s">
        <v>44</v>
      </c>
      <c r="C21" s="4">
        <v>2285512</v>
      </c>
      <c r="E21" s="4">
        <v>83424652836</v>
      </c>
      <c r="G21" s="4">
        <v>68399586182</v>
      </c>
      <c r="I21" s="4">
        <v>15025066654</v>
      </c>
      <c r="K21" s="4">
        <v>2285512</v>
      </c>
      <c r="M21" s="4">
        <v>83424652836</v>
      </c>
      <c r="O21" s="4">
        <v>68399586182</v>
      </c>
      <c r="Q21" s="4">
        <v>15025066654</v>
      </c>
    </row>
    <row r="22" spans="1:17">
      <c r="A22" s="2" t="s">
        <v>35</v>
      </c>
      <c r="C22" s="4">
        <v>2438639</v>
      </c>
      <c r="E22" s="4">
        <v>42107122431</v>
      </c>
      <c r="G22" s="4">
        <v>33567746011</v>
      </c>
      <c r="I22" s="4">
        <v>8539376420</v>
      </c>
      <c r="K22" s="4">
        <v>2438639</v>
      </c>
      <c r="M22" s="4">
        <v>42107122431</v>
      </c>
      <c r="O22" s="4">
        <v>33567746011</v>
      </c>
      <c r="Q22" s="4">
        <v>8539376420</v>
      </c>
    </row>
    <row r="23" spans="1:17">
      <c r="A23" s="2" t="s">
        <v>33</v>
      </c>
      <c r="C23" s="4">
        <v>4129670</v>
      </c>
      <c r="E23" s="4">
        <v>65558422462</v>
      </c>
      <c r="G23" s="4">
        <v>54156832589</v>
      </c>
      <c r="I23" s="4">
        <v>11401589873</v>
      </c>
      <c r="K23" s="4">
        <v>4129670</v>
      </c>
      <c r="M23" s="4">
        <v>65558422462</v>
      </c>
      <c r="O23" s="4">
        <v>54156832589</v>
      </c>
      <c r="Q23" s="4">
        <v>11401589873</v>
      </c>
    </row>
    <row r="24" spans="1:17">
      <c r="A24" s="2" t="s">
        <v>65</v>
      </c>
      <c r="C24" s="4">
        <v>350000</v>
      </c>
      <c r="E24" s="4">
        <v>339459461818</v>
      </c>
      <c r="G24" s="4">
        <v>334689591687</v>
      </c>
      <c r="I24" s="4">
        <v>4769870131</v>
      </c>
      <c r="K24" s="4">
        <v>350000</v>
      </c>
      <c r="M24" s="4">
        <v>339459461818</v>
      </c>
      <c r="O24" s="4">
        <v>334689591687</v>
      </c>
      <c r="Q24" s="4">
        <v>4769870131</v>
      </c>
    </row>
    <row r="25" spans="1:17">
      <c r="A25" s="2" t="s">
        <v>61</v>
      </c>
      <c r="C25" s="4">
        <v>549121</v>
      </c>
      <c r="E25" s="4">
        <v>458432928968</v>
      </c>
      <c r="G25" s="4">
        <v>453899518525</v>
      </c>
      <c r="I25" s="4">
        <v>4533410443</v>
      </c>
      <c r="K25" s="4">
        <v>549121</v>
      </c>
      <c r="M25" s="4">
        <v>458432928968</v>
      </c>
      <c r="O25" s="4">
        <v>453899518525</v>
      </c>
      <c r="Q25" s="4">
        <v>4533410443</v>
      </c>
    </row>
    <row r="26" spans="1:17">
      <c r="A26" s="2" t="s">
        <v>68</v>
      </c>
      <c r="C26" s="4">
        <v>300000</v>
      </c>
      <c r="E26" s="4">
        <v>287206934306</v>
      </c>
      <c r="G26" s="4">
        <v>283351270825</v>
      </c>
      <c r="I26" s="4">
        <v>3855663481</v>
      </c>
      <c r="K26" s="4">
        <v>300000</v>
      </c>
      <c r="M26" s="4">
        <v>287206934306</v>
      </c>
      <c r="O26" s="4">
        <v>283351270825</v>
      </c>
      <c r="Q26" s="4">
        <v>3855663481</v>
      </c>
    </row>
    <row r="27" spans="1:17">
      <c r="A27" s="2" t="s">
        <v>71</v>
      </c>
      <c r="C27" s="4">
        <v>296300</v>
      </c>
      <c r="E27" s="4">
        <v>277656840574</v>
      </c>
      <c r="G27" s="4">
        <v>274141436281</v>
      </c>
      <c r="I27" s="4">
        <v>3515404293</v>
      </c>
      <c r="K27" s="4">
        <v>296300</v>
      </c>
      <c r="M27" s="4">
        <v>277656840574</v>
      </c>
      <c r="O27" s="4">
        <v>274141436281</v>
      </c>
      <c r="Q27" s="4">
        <v>3515404293</v>
      </c>
    </row>
    <row r="28" spans="1:17" ht="22.5" thickBot="1">
      <c r="E28" s="5">
        <f>SUM(E8:E27)</f>
        <v>2074496802558</v>
      </c>
      <c r="G28" s="5">
        <f>SUM(G8:G27)</f>
        <v>1963694593782</v>
      </c>
      <c r="I28" s="5">
        <f>SUM(I8:I27)</f>
        <v>110802208776</v>
      </c>
      <c r="M28" s="5">
        <f>SUM(M8:M27)</f>
        <v>2074496802558</v>
      </c>
      <c r="O28" s="5">
        <f>SUM(O8:O27)</f>
        <v>1963694593782</v>
      </c>
      <c r="Q28" s="5">
        <f>SUM(Q8:Q27)</f>
        <v>110802208776</v>
      </c>
    </row>
    <row r="29" spans="1:17" ht="22.5" thickTop="1"/>
    <row r="31" spans="1:17">
      <c r="I31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1"/>
  <sheetViews>
    <sheetView rightToLeft="1" workbookViewId="0">
      <selection activeCell="I8" sqref="I8:I17"/>
    </sheetView>
  </sheetViews>
  <sheetFormatPr defaultRowHeight="21.75"/>
  <cols>
    <col min="1" max="1" width="28.2851562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17.28515625" style="2" bestFit="1" customWidth="1"/>
    <col min="6" max="6" width="1" style="2" customWidth="1"/>
    <col min="7" max="7" width="17.28515625" style="2" bestFit="1" customWidth="1"/>
    <col min="8" max="8" width="1" style="2" customWidth="1"/>
    <col min="9" max="9" width="34" style="2" bestFit="1" customWidth="1"/>
    <col min="10" max="10" width="1" style="2" customWidth="1"/>
    <col min="11" max="11" width="11.42578125" style="2" bestFit="1" customWidth="1"/>
    <col min="12" max="12" width="1" style="2" customWidth="1"/>
    <col min="13" max="13" width="17.285156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>
      <c r="A3" s="10" t="s">
        <v>96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>
      <c r="A6" s="10" t="s">
        <v>3</v>
      </c>
      <c r="C6" s="12" t="s">
        <v>98</v>
      </c>
      <c r="D6" s="12" t="s">
        <v>98</v>
      </c>
      <c r="E6" s="12" t="s">
        <v>98</v>
      </c>
      <c r="F6" s="12" t="s">
        <v>98</v>
      </c>
      <c r="G6" s="12" t="s">
        <v>98</v>
      </c>
      <c r="H6" s="12" t="s">
        <v>98</v>
      </c>
      <c r="I6" s="12" t="s">
        <v>98</v>
      </c>
      <c r="K6" s="12" t="s">
        <v>99</v>
      </c>
      <c r="L6" s="12" t="s">
        <v>99</v>
      </c>
      <c r="M6" s="12" t="s">
        <v>99</v>
      </c>
      <c r="N6" s="12" t="s">
        <v>99</v>
      </c>
      <c r="O6" s="12" t="s">
        <v>99</v>
      </c>
      <c r="P6" s="12" t="s">
        <v>99</v>
      </c>
      <c r="Q6" s="12" t="s">
        <v>99</v>
      </c>
    </row>
    <row r="7" spans="1:17" ht="22.5">
      <c r="A7" s="12" t="s">
        <v>3</v>
      </c>
      <c r="C7" s="13" t="s">
        <v>7</v>
      </c>
      <c r="E7" s="13" t="s">
        <v>106</v>
      </c>
      <c r="G7" s="13" t="s">
        <v>107</v>
      </c>
      <c r="I7" s="13" t="s">
        <v>109</v>
      </c>
      <c r="K7" s="13" t="s">
        <v>7</v>
      </c>
      <c r="M7" s="13" t="s">
        <v>106</v>
      </c>
      <c r="O7" s="13" t="s">
        <v>107</v>
      </c>
      <c r="Q7" s="13" t="s">
        <v>109</v>
      </c>
    </row>
    <row r="8" spans="1:17">
      <c r="A8" s="2" t="s">
        <v>21</v>
      </c>
      <c r="C8" s="4">
        <v>2000000</v>
      </c>
      <c r="E8" s="4">
        <v>1660063525</v>
      </c>
      <c r="G8" s="4">
        <v>1528790105</v>
      </c>
      <c r="I8" s="4">
        <v>131273420</v>
      </c>
      <c r="K8" s="4">
        <v>2000000</v>
      </c>
      <c r="M8" s="4">
        <v>1660063525</v>
      </c>
      <c r="O8" s="4">
        <v>1528790105</v>
      </c>
      <c r="Q8" s="4">
        <v>131273420</v>
      </c>
    </row>
    <row r="9" spans="1:17">
      <c r="A9" s="2" t="s">
        <v>46</v>
      </c>
      <c r="C9" s="4">
        <v>1548971</v>
      </c>
      <c r="E9" s="4">
        <v>14008497635</v>
      </c>
      <c r="G9" s="4">
        <v>12217934380</v>
      </c>
      <c r="I9" s="4">
        <v>1790563255</v>
      </c>
      <c r="K9" s="4">
        <v>1548971</v>
      </c>
      <c r="M9" s="4">
        <v>14008497635</v>
      </c>
      <c r="O9" s="4">
        <v>12217934380</v>
      </c>
      <c r="Q9" s="4">
        <v>1790563255</v>
      </c>
    </row>
    <row r="10" spans="1:17">
      <c r="A10" s="2" t="s">
        <v>41</v>
      </c>
      <c r="C10" s="4">
        <v>1533035</v>
      </c>
      <c r="E10" s="4">
        <v>20941765691</v>
      </c>
      <c r="G10" s="4">
        <v>18983344922</v>
      </c>
      <c r="I10" s="4">
        <v>1958420769</v>
      </c>
      <c r="K10" s="4">
        <v>1533035</v>
      </c>
      <c r="M10" s="4">
        <v>20941765691</v>
      </c>
      <c r="O10" s="4">
        <v>18983344922</v>
      </c>
      <c r="Q10" s="4">
        <v>1958420769</v>
      </c>
    </row>
    <row r="11" spans="1:17">
      <c r="A11" s="2" t="s">
        <v>31</v>
      </c>
      <c r="C11" s="4">
        <v>600000</v>
      </c>
      <c r="E11" s="4">
        <v>7386848610</v>
      </c>
      <c r="G11" s="4">
        <v>7386848610</v>
      </c>
      <c r="I11" s="4">
        <v>0</v>
      </c>
      <c r="K11" s="4">
        <v>600000</v>
      </c>
      <c r="M11" s="4">
        <v>7386848610</v>
      </c>
      <c r="O11" s="4">
        <v>7386848610</v>
      </c>
      <c r="Q11" s="4">
        <v>0</v>
      </c>
    </row>
    <row r="12" spans="1:17">
      <c r="A12" s="2" t="s">
        <v>42</v>
      </c>
      <c r="C12" s="4">
        <v>2000000</v>
      </c>
      <c r="E12" s="4">
        <v>6730712563</v>
      </c>
      <c r="G12" s="4">
        <v>5762669234</v>
      </c>
      <c r="I12" s="4">
        <v>968043329</v>
      </c>
      <c r="K12" s="4">
        <v>2000000</v>
      </c>
      <c r="M12" s="4">
        <v>6730712563</v>
      </c>
      <c r="O12" s="4">
        <v>5762669234</v>
      </c>
      <c r="Q12" s="4">
        <v>968043329</v>
      </c>
    </row>
    <row r="13" spans="1:17">
      <c r="A13" s="2" t="s">
        <v>19</v>
      </c>
      <c r="C13" s="4">
        <v>4558991</v>
      </c>
      <c r="E13" s="4">
        <v>27691384232</v>
      </c>
      <c r="G13" s="4">
        <v>21855660083</v>
      </c>
      <c r="I13" s="4">
        <v>5835724149</v>
      </c>
      <c r="K13" s="4">
        <v>4558991</v>
      </c>
      <c r="M13" s="4">
        <v>27691384232</v>
      </c>
      <c r="O13" s="4">
        <v>21855660083</v>
      </c>
      <c r="Q13" s="4">
        <v>5835724149</v>
      </c>
    </row>
    <row r="14" spans="1:17">
      <c r="A14" s="2" t="s">
        <v>33</v>
      </c>
      <c r="C14" s="4">
        <v>1000000</v>
      </c>
      <c r="E14" s="4">
        <v>15915293149</v>
      </c>
      <c r="G14" s="4">
        <v>13036046225</v>
      </c>
      <c r="I14" s="4">
        <v>2879246924</v>
      </c>
      <c r="K14" s="4">
        <v>1000000</v>
      </c>
      <c r="M14" s="4">
        <v>15915293149</v>
      </c>
      <c r="O14" s="4">
        <v>13036046225</v>
      </c>
      <c r="Q14" s="4">
        <v>2879246924</v>
      </c>
    </row>
    <row r="15" spans="1:17">
      <c r="A15" s="2" t="s">
        <v>35</v>
      </c>
      <c r="C15" s="4">
        <v>1100000</v>
      </c>
      <c r="E15" s="4">
        <v>17530141614</v>
      </c>
      <c r="G15" s="4">
        <v>15138854258</v>
      </c>
      <c r="I15" s="4">
        <v>2391287356</v>
      </c>
      <c r="K15" s="4">
        <v>1100000</v>
      </c>
      <c r="M15" s="4">
        <v>17530141614</v>
      </c>
      <c r="O15" s="4">
        <v>15138854258</v>
      </c>
      <c r="Q15" s="4">
        <v>2391287356</v>
      </c>
    </row>
    <row r="16" spans="1:17">
      <c r="A16" s="2" t="s">
        <v>38</v>
      </c>
      <c r="C16" s="4">
        <v>2798473</v>
      </c>
      <c r="E16" s="4">
        <v>35329329671</v>
      </c>
      <c r="G16" s="4">
        <v>32982948700</v>
      </c>
      <c r="I16" s="4">
        <v>2346380971</v>
      </c>
      <c r="K16" s="4">
        <v>2798473</v>
      </c>
      <c r="M16" s="4">
        <v>35329329671</v>
      </c>
      <c r="O16" s="4">
        <v>32982948700</v>
      </c>
      <c r="Q16" s="4">
        <v>2346380971</v>
      </c>
    </row>
    <row r="17" spans="1:17">
      <c r="A17" s="2" t="s">
        <v>44</v>
      </c>
      <c r="C17" s="4">
        <v>414488</v>
      </c>
      <c r="E17" s="4">
        <v>15052334663</v>
      </c>
      <c r="G17" s="4">
        <v>12404576165</v>
      </c>
      <c r="I17" s="4">
        <v>2647758498</v>
      </c>
      <c r="K17" s="4">
        <v>414488</v>
      </c>
      <c r="M17" s="4">
        <v>15052334663</v>
      </c>
      <c r="O17" s="4">
        <v>12404576165</v>
      </c>
      <c r="Q17" s="4">
        <v>2647758498</v>
      </c>
    </row>
    <row r="18" spans="1:17">
      <c r="A18" s="2" t="s">
        <v>51</v>
      </c>
      <c r="C18" s="4">
        <v>650000</v>
      </c>
      <c r="E18" s="4">
        <v>49481901899</v>
      </c>
      <c r="G18" s="4">
        <v>49533365877</v>
      </c>
      <c r="I18" s="4">
        <v>-51463978</v>
      </c>
      <c r="K18" s="4">
        <v>650000</v>
      </c>
      <c r="M18" s="4">
        <v>49481901899</v>
      </c>
      <c r="O18" s="4">
        <v>49533365877</v>
      </c>
      <c r="Q18" s="4">
        <v>-51463978</v>
      </c>
    </row>
    <row r="19" spans="1:17">
      <c r="A19" s="2" t="s">
        <v>71</v>
      </c>
      <c r="C19" s="4">
        <v>53700</v>
      </c>
      <c r="E19" s="4">
        <v>50053825104</v>
      </c>
      <c r="G19" s="4">
        <v>49684087506</v>
      </c>
      <c r="I19" s="4">
        <v>369737598</v>
      </c>
      <c r="K19" s="4">
        <v>53700</v>
      </c>
      <c r="M19" s="4">
        <v>50053825104</v>
      </c>
      <c r="O19" s="4">
        <v>49684087506</v>
      </c>
      <c r="Q19" s="4">
        <v>369737598</v>
      </c>
    </row>
    <row r="20" spans="1:17" ht="22.5" thickBot="1">
      <c r="E20" s="5">
        <f>SUM(E8:E19)</f>
        <v>261782098356</v>
      </c>
      <c r="G20" s="5">
        <f>SUM(G8:G19)</f>
        <v>240515126065</v>
      </c>
      <c r="I20" s="5">
        <f>SUM(I8:I19)</f>
        <v>21266972291</v>
      </c>
      <c r="M20" s="5">
        <f>SUM(M8:M19)</f>
        <v>261782098356</v>
      </c>
      <c r="O20" s="5">
        <f>SUM(O8:O19)</f>
        <v>240515126065</v>
      </c>
      <c r="Q20" s="5">
        <f>SUM(Q8:Q19)</f>
        <v>21266972291</v>
      </c>
    </row>
    <row r="21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Gadari, Yasin</cp:lastModifiedBy>
  <dcterms:created xsi:type="dcterms:W3CDTF">2022-12-28T11:55:45Z</dcterms:created>
  <dcterms:modified xsi:type="dcterms:W3CDTF">2022-12-31T13:29:06Z</dcterms:modified>
</cp:coreProperties>
</file>