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F33DB27E-3F7B-4D53-84EE-1F2C7A4A6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تعدیل قیمت" sheetId="4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4"/>
  <c r="E9" i="14"/>
  <c r="K10" i="13"/>
  <c r="K9" i="13"/>
  <c r="K8" i="13"/>
  <c r="G10" i="13"/>
  <c r="G9" i="13"/>
  <c r="G8" i="13"/>
  <c r="E10" i="13"/>
  <c r="I10" i="13"/>
  <c r="Q9" i="12"/>
  <c r="I23" i="12"/>
  <c r="K23" i="12"/>
  <c r="M23" i="12"/>
  <c r="O23" i="12"/>
  <c r="Q23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8" i="12"/>
  <c r="C23" i="12"/>
  <c r="E23" i="12"/>
  <c r="G23" i="12"/>
  <c r="S31" i="11"/>
  <c r="C35" i="11"/>
  <c r="E35" i="11"/>
  <c r="G35" i="11"/>
  <c r="M35" i="11"/>
  <c r="O35" i="11"/>
  <c r="Q35" i="11"/>
  <c r="S9" i="11"/>
  <c r="S10" i="11"/>
  <c r="S11" i="11"/>
  <c r="U11" i="11" s="1"/>
  <c r="S12" i="11"/>
  <c r="S13" i="11"/>
  <c r="S14" i="11"/>
  <c r="S15" i="11"/>
  <c r="U15" i="11" s="1"/>
  <c r="S16" i="11"/>
  <c r="S17" i="11"/>
  <c r="S18" i="11"/>
  <c r="S19" i="11"/>
  <c r="U19" i="11" s="1"/>
  <c r="S20" i="11"/>
  <c r="S21" i="11"/>
  <c r="S22" i="11"/>
  <c r="S23" i="11"/>
  <c r="U23" i="11" s="1"/>
  <c r="S24" i="11"/>
  <c r="S25" i="11"/>
  <c r="S26" i="11"/>
  <c r="S27" i="11"/>
  <c r="U27" i="11" s="1"/>
  <c r="S28" i="11"/>
  <c r="S29" i="11"/>
  <c r="S30" i="11"/>
  <c r="S32" i="11"/>
  <c r="U32" i="11" s="1"/>
  <c r="S33" i="11"/>
  <c r="S34" i="11"/>
  <c r="S8" i="11"/>
  <c r="S35" i="11" s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8" i="11"/>
  <c r="E24" i="10"/>
  <c r="G24" i="10"/>
  <c r="I24" i="10"/>
  <c r="M24" i="10"/>
  <c r="O24" i="10"/>
  <c r="Q24" i="10"/>
  <c r="Q45" i="9"/>
  <c r="O45" i="9"/>
  <c r="M45" i="9"/>
  <c r="I45" i="9"/>
  <c r="G45" i="9"/>
  <c r="E4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8" i="9"/>
  <c r="I9" i="8"/>
  <c r="K9" i="8"/>
  <c r="M9" i="8"/>
  <c r="O9" i="8"/>
  <c r="Q9" i="8"/>
  <c r="S9" i="8"/>
  <c r="Q10" i="7"/>
  <c r="S10" i="7"/>
  <c r="O10" i="7"/>
  <c r="M10" i="7"/>
  <c r="K10" i="7"/>
  <c r="I10" i="7"/>
  <c r="S10" i="6"/>
  <c r="K10" i="6"/>
  <c r="M10" i="6"/>
  <c r="O10" i="6"/>
  <c r="Q10" i="6"/>
  <c r="AK24" i="3"/>
  <c r="AI24" i="3"/>
  <c r="AG24" i="3"/>
  <c r="AA24" i="3"/>
  <c r="W24" i="3"/>
  <c r="S24" i="3"/>
  <c r="Q24" i="3"/>
  <c r="Y32" i="1"/>
  <c r="W32" i="1"/>
  <c r="U32" i="1"/>
  <c r="O32" i="1"/>
  <c r="K32" i="1"/>
  <c r="G32" i="1"/>
  <c r="E32" i="1"/>
  <c r="L32" i="1"/>
  <c r="U9" i="11" l="1"/>
  <c r="U21" i="11"/>
  <c r="U25" i="11"/>
  <c r="U31" i="11"/>
  <c r="U17" i="11"/>
  <c r="U29" i="11"/>
  <c r="U33" i="11"/>
  <c r="U13" i="11"/>
  <c r="U30" i="11"/>
  <c r="U26" i="11"/>
  <c r="U22" i="11"/>
  <c r="U18" i="11"/>
  <c r="U14" i="11"/>
  <c r="U10" i="11"/>
  <c r="U34" i="11"/>
  <c r="U28" i="11"/>
  <c r="U24" i="11"/>
  <c r="U20" i="11"/>
  <c r="U16" i="11"/>
  <c r="U12" i="11"/>
  <c r="U8" i="11"/>
  <c r="I35" i="11"/>
  <c r="K19" i="11" s="1"/>
  <c r="K12" i="11"/>
  <c r="K16" i="11"/>
  <c r="K23" i="11"/>
  <c r="K27" i="11"/>
  <c r="K31" i="11"/>
  <c r="K9" i="11"/>
  <c r="K13" i="11"/>
  <c r="K17" i="11"/>
  <c r="K24" i="11"/>
  <c r="K28" i="11"/>
  <c r="K32" i="11"/>
  <c r="K14" i="11"/>
  <c r="K21" i="11"/>
  <c r="K25" i="11"/>
  <c r="K29" i="11"/>
  <c r="K33" i="11"/>
  <c r="K11" i="11"/>
  <c r="K15" i="11"/>
  <c r="K18" i="11"/>
  <c r="K22" i="11"/>
  <c r="K26" i="11"/>
  <c r="K30" i="11"/>
  <c r="K34" i="11"/>
  <c r="K10" i="11" l="1"/>
  <c r="K20" i="11"/>
  <c r="K8" i="11"/>
  <c r="K35" i="11" s="1"/>
  <c r="U35" i="11"/>
</calcChain>
</file>

<file path=xl/sharedStrings.xml><?xml version="1.0" encoding="utf-8"?>
<sst xmlns="http://schemas.openxmlformats.org/spreadsheetml/2006/main" count="606" uniqueCount="153">
  <si>
    <t>صندوق سرمایه‌گذاری تضمین اصل سرمایه مفید</t>
  </si>
  <si>
    <t>صورت وضعیت پورتفوی</t>
  </si>
  <si>
    <t>برای ماه منتهی به 1401/10/30</t>
  </si>
  <si>
    <t>نام شرکت</t>
  </si>
  <si>
    <t>1401/09/30</t>
  </si>
  <si>
    <t>تغییرات طی دوره</t>
  </si>
  <si>
    <t>1401/10/30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</si>
  <si>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</si>
  <si>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</si>
  <si>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</si>
  <si>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</si>
  <si>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</si>
  <si>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</si>
  <si>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</si>
  <si>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</si>
  <si>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</si>
  <si>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 سینا</t>
  </si>
  <si>
    <t>پالایش نفت اصفهان</t>
  </si>
  <si>
    <t>س.ص.بازنشستگی کارکنان بانکها</t>
  </si>
  <si>
    <t>سرمایه گذاری تامین اجتماعی</t>
  </si>
  <si>
    <t>سرمایه گذاری سیمان تامین</t>
  </si>
  <si>
    <t>سرمایه‌ گذاری‌ البرز(هلدینگ‌</t>
  </si>
  <si>
    <t>سرمایه‌گذاری صنایع پتروشیمی‌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</si>
  <si>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</si>
  <si>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</si>
  <si>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</si>
  <si>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</si>
  <si>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</si>
  <si>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</si>
  <si>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فجر انرژی خلیج فارس</t>
  </si>
  <si>
    <t>گروه توسعه مالی مهر آیندگان</t>
  </si>
  <si>
    <t>گسترش نفت و گاز پارسیان</t>
  </si>
  <si>
    <t>ملی‌ صنایع‌ مس‌ ایران‌</t>
  </si>
  <si>
    <t>نفت ایرانول</t>
  </si>
  <si>
    <t>نفت سپاهان</t>
  </si>
  <si>
    <t>کارخانجات‌داروپخش‌</t>
  </si>
  <si>
    <t>سرمایه گذاری سبحان</t>
  </si>
  <si>
    <t>سرمایه گذاری صبا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</si>
  <si>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</si>
  <si>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</si>
  <si>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</si>
  <si>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</si>
  <si>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</si>
  <si>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</si>
  <si>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</si>
  <si>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</si>
  <si>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</si>
  <si>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اسنادخزانه-م2بودجه99-011019</t>
  </si>
  <si>
    <t>بله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</si>
  <si>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</si>
  <si>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</si>
  <si>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</si>
  <si>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</si>
  <si>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</si>
  <si>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</si>
  <si>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</si>
  <si>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</si>
  <si>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اسنادخزانه-م9بودجه99-020316</t>
  </si>
  <si>
    <t>1399/10/15</t>
  </si>
  <si>
    <t>1402/03/16</t>
  </si>
  <si>
    <t>گام بانک اقتصاد نوین0205</t>
  </si>
  <si>
    <t>1401/04/01</t>
  </si>
  <si>
    <t>1402/05/31</t>
  </si>
  <si>
    <t>گام بانک صادرات ایران0207</t>
  </si>
  <si>
    <t>1402/07/30</t>
  </si>
  <si>
    <t>اسنادخزانه-م4بودجه00-030522</t>
  </si>
  <si>
    <t>1400/03/11</t>
  </si>
  <si>
    <t>1403/05/22</t>
  </si>
  <si>
    <t>اسنادخزانه-م6بودجه00-030723</t>
  </si>
  <si>
    <t>1400/02/22</t>
  </si>
  <si>
    <t>1403/07/23</t>
  </si>
  <si>
    <t>اسنادخزانه-م1بودجه00-030821</t>
  </si>
  <si>
    <t>1403/08/21</t>
  </si>
  <si>
    <t>اسنادخزانه-م5بودجه00-030626</t>
  </si>
  <si>
    <t>1403/10/24</t>
  </si>
  <si>
    <t>اسنادخزانه-م3بودجه00-030418</t>
  </si>
  <si>
    <t>1403/04/18</t>
  </si>
  <si>
    <t>اسنادخزانه-م2بودجه00-031024</t>
  </si>
  <si>
    <t>اسنادخزانه-م7بودجه00-030912</t>
  </si>
  <si>
    <t>1400/04/14</t>
  </si>
  <si>
    <t>1403/09/12</t>
  </si>
  <si>
    <t>اسناد خزانه-م9بودجه00-031101</t>
  </si>
  <si>
    <t>1400/06/01</t>
  </si>
  <si>
    <t>1403/11/01</t>
  </si>
  <si>
    <t>گواهی اعتبار مولد سامان0207</t>
  </si>
  <si>
    <t>1401/08/01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</si>
  <si>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</si>
  <si>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</si>
  <si>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</si>
  <si>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</si>
  <si>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</si>
  <si>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1.83%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</si>
  <si>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</si>
  <si>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</si>
  <si>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</si>
  <si>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</si>
  <si>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</si>
  <si>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</si>
  <si>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</si>
  <si>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</si>
  <si>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</si>
  <si>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</si>
  <si>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</si>
  <si>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</si>
  <si>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</si>
  <si>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</si>
  <si>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</si>
  <si>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</si>
  <si>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</si>
  <si>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</si>
  <si>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</si>
  <si>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</si>
  <si>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</si>
  <si>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</si>
  <si>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</si>
  <si>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</si>
  <si>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</si>
  <si>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</si>
  <si>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</si>
  <si>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</si>
  <si>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</si>
  <si>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</si>
  <si>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</si>
  <si>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1401/10/28</t>
  </si>
  <si>
    <t>بهای فروش</t>
  </si>
  <si>
    <t>ارزش دفتری</t>
  </si>
  <si>
    <t>سود و زیان ناشی از تغییر قیمت</t>
  </si>
  <si>
    <t>سود و زیان ناشی از فروش</t>
  </si>
  <si>
    <t>سرمایه گذاری گروه توسعه ملی</t>
  </si>
  <si>
    <t>داروسازی‌ ابوریحان‌</t>
  </si>
  <si>
    <t>ح . کارخانجات‌داروپخش</t>
  </si>
  <si>
    <t>صندوق پالایشی یکم-سهام</t>
  </si>
  <si>
    <t>ح . داروسازی‌ ابوریحان‌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</si>
  <si>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</si>
  <si>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</si>
  <si>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</si>
  <si>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</si>
  <si>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</si>
  <si>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</si>
  <si>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</si>
  <si>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</si>
  <si>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</si>
  <si>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</si>
  <si>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</si>
  <si>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</si>
  <si>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</si>
  <si>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</si>
  <si>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</si>
  <si>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1401/10/01</t>
  </si>
  <si>
    <t>جلوگبری از نوسانات ناگهانی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</si>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</sst>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4"/>
  <sheetViews>
    <sheetView rightToLeft="1" tabSelected="1" topLeftCell="A16" workbookViewId="0">
      <selection activeCell="Y34" sqref="Y34"/>
    </sheetView>
  </sheetViews>
  <sheetFormatPr defaultRowHeight="24"/>
  <cols>
    <col min="1" max="1" width="29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42578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.75">
      <c r="A6" s="6" t="s">
        <v>3</v>
      </c>
      <c r="C6" s="7" t="s">
        <v>148</v>
      </c>
      <c r="D6" s="7" t="s">
        <v>4</v>
      </c>
      <c r="E6" s="7" t="s">
        <v>4</v>
      </c>
      <c r="F6" s="7" t="s">
        <v>4</v>
      </c>
      <c r="G6" s="7" t="s">
        <v>4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</row>
    <row r="7" spans="1:25" ht="24.75">
      <c r="A7" s="6" t="s">
        <v>3</v>
      </c>
      <c r="C7" s="6" t="s">
        <v>7</v>
      </c>
      <c r="E7" s="6" t="s">
        <v>8</v>
      </c>
      <c r="G7" s="6" t="s">
        <v>9</v>
      </c>
      <c r="I7" s="7" t="s">
        <v>10</v>
      </c>
      <c r="J7" s="7" t="s">
        <v>10</v>
      </c>
      <c r="K7" s="7" t="s">
        <v>10</v>
      </c>
      <c r="M7" s="7" t="s">
        <v>11</v>
      </c>
      <c r="N7" s="7" t="s">
        <v>11</v>
      </c>
      <c r="O7" s="7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4.75">
      <c r="A8" s="7" t="s">
        <v>3</v>
      </c>
      <c r="C8" s="7" t="s">
        <v>7</v>
      </c>
      <c r="E8" s="7" t="s">
        <v>8</v>
      </c>
      <c r="G8" s="7" t="s">
        <v>9</v>
      </c>
      <c r="I8" s="7" t="s">
        <v>7</v>
      </c>
      <c r="K8" s="7" t="s">
        <v>8</v>
      </c>
      <c r="M8" s="7" t="s">
        <v>7</v>
      </c>
      <c r="O8" s="7" t="s">
        <v>14</v>
      </c>
      <c r="Q8" s="7" t="s">
        <v>7</v>
      </c>
      <c r="S8" s="7" t="s">
        <v>12</v>
      </c>
      <c r="U8" s="7" t="s">
        <v>8</v>
      </c>
      <c r="W8" s="7" t="s">
        <v>9</v>
      </c>
      <c r="Y8" s="7" t="s">
        <v>13</v>
      </c>
    </row>
    <row r="9" spans="1:25">
      <c r="A9" s="1" t="s">
        <v>15</v>
      </c>
      <c r="C9" s="9">
        <v>17896747</v>
      </c>
      <c r="D9" s="9"/>
      <c r="E9" s="9">
        <v>72035418047</v>
      </c>
      <c r="F9" s="9"/>
      <c r="G9" s="9">
        <v>74043067760.966705</v>
      </c>
      <c r="H9" s="9"/>
      <c r="I9" s="9">
        <v>15993965</v>
      </c>
      <c r="J9" s="9"/>
      <c r="K9" s="9">
        <v>68707685531</v>
      </c>
      <c r="L9" s="9"/>
      <c r="M9" s="9">
        <v>0</v>
      </c>
      <c r="N9" s="9"/>
      <c r="O9" s="9">
        <v>0</v>
      </c>
      <c r="P9" s="9"/>
      <c r="Q9" s="9">
        <v>33890712</v>
      </c>
      <c r="R9" s="9"/>
      <c r="S9" s="9">
        <v>4412</v>
      </c>
      <c r="T9" s="9"/>
      <c r="U9" s="9">
        <v>140743103578</v>
      </c>
      <c r="V9" s="9"/>
      <c r="W9" s="9">
        <v>148636142707.00299</v>
      </c>
      <c r="X9" s="9"/>
      <c r="Y9" s="12">
        <v>5.3996337320823609E-2</v>
      </c>
    </row>
    <row r="10" spans="1:25">
      <c r="A10" s="1" t="s">
        <v>16</v>
      </c>
      <c r="C10" s="9">
        <v>4083953</v>
      </c>
      <c r="D10" s="9"/>
      <c r="E10" s="9">
        <v>7956753775</v>
      </c>
      <c r="F10" s="9"/>
      <c r="G10" s="9">
        <v>9523947063.2588997</v>
      </c>
      <c r="H10" s="9"/>
      <c r="I10" s="9">
        <v>0</v>
      </c>
      <c r="J10" s="9"/>
      <c r="K10" s="9">
        <v>0</v>
      </c>
      <c r="L10" s="9"/>
      <c r="M10" s="9">
        <v>-4083593</v>
      </c>
      <c r="N10" s="9"/>
      <c r="O10" s="9">
        <v>10348997490</v>
      </c>
      <c r="P10" s="9"/>
      <c r="Q10" s="9">
        <v>360</v>
      </c>
      <c r="R10" s="9"/>
      <c r="S10" s="9">
        <v>3293</v>
      </c>
      <c r="T10" s="9"/>
      <c r="U10" s="9">
        <v>701387</v>
      </c>
      <c r="V10" s="9"/>
      <c r="W10" s="9">
        <v>1178426.3940000001</v>
      </c>
      <c r="X10" s="9"/>
      <c r="Y10" s="12">
        <v>4.2809714998872765E-7</v>
      </c>
    </row>
    <row r="11" spans="1:25">
      <c r="A11" s="1" t="s">
        <v>17</v>
      </c>
      <c r="C11" s="9">
        <v>7500000</v>
      </c>
      <c r="D11" s="9"/>
      <c r="E11" s="9">
        <v>45220169378</v>
      </c>
      <c r="F11" s="9"/>
      <c r="G11" s="9">
        <v>53529592500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7500000</v>
      </c>
      <c r="R11" s="9"/>
      <c r="S11" s="9">
        <v>7880</v>
      </c>
      <c r="T11" s="9"/>
      <c r="U11" s="9">
        <v>45220169378</v>
      </c>
      <c r="V11" s="9"/>
      <c r="W11" s="9">
        <v>58748355000</v>
      </c>
      <c r="X11" s="9"/>
      <c r="Y11" s="12">
        <v>2.1342023116656377E-2</v>
      </c>
    </row>
    <row r="12" spans="1:25">
      <c r="A12" s="1" t="s">
        <v>18</v>
      </c>
      <c r="C12" s="9">
        <v>15000000</v>
      </c>
      <c r="D12" s="9"/>
      <c r="E12" s="9">
        <v>39146440479</v>
      </c>
      <c r="F12" s="9"/>
      <c r="G12" s="9">
        <v>42987692250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15000000</v>
      </c>
      <c r="R12" s="9"/>
      <c r="S12" s="9">
        <v>3198</v>
      </c>
      <c r="T12" s="9"/>
      <c r="U12" s="9">
        <v>39146440479</v>
      </c>
      <c r="V12" s="9"/>
      <c r="W12" s="9">
        <v>47684578500</v>
      </c>
      <c r="X12" s="9"/>
      <c r="Y12" s="12">
        <v>1.7322789321590634E-2</v>
      </c>
    </row>
    <row r="13" spans="1:25">
      <c r="A13" s="1" t="s">
        <v>19</v>
      </c>
      <c r="C13" s="9">
        <v>168007941</v>
      </c>
      <c r="D13" s="9"/>
      <c r="E13" s="9">
        <v>128424438949</v>
      </c>
      <c r="F13" s="9"/>
      <c r="G13" s="9">
        <v>152144555607.207</v>
      </c>
      <c r="H13" s="9"/>
      <c r="I13" s="9">
        <v>0</v>
      </c>
      <c r="J13" s="9"/>
      <c r="K13" s="9">
        <v>0</v>
      </c>
      <c r="L13" s="9"/>
      <c r="M13" s="9">
        <v>-3000000</v>
      </c>
      <c r="N13" s="9"/>
      <c r="O13" s="9">
        <v>2892685556</v>
      </c>
      <c r="P13" s="9"/>
      <c r="Q13" s="9">
        <v>165007941</v>
      </c>
      <c r="R13" s="9"/>
      <c r="S13" s="9">
        <v>1082</v>
      </c>
      <c r="T13" s="9"/>
      <c r="U13" s="9">
        <v>126131253790</v>
      </c>
      <c r="V13" s="9"/>
      <c r="W13" s="9">
        <v>177476287538.63599</v>
      </c>
      <c r="X13" s="9"/>
      <c r="Y13" s="12">
        <v>6.4473346212126678E-2</v>
      </c>
    </row>
    <row r="14" spans="1:25">
      <c r="A14" s="1" t="s">
        <v>20</v>
      </c>
      <c r="C14" s="9">
        <v>5520000</v>
      </c>
      <c r="D14" s="9"/>
      <c r="E14" s="9">
        <v>45268307508</v>
      </c>
      <c r="F14" s="9"/>
      <c r="G14" s="9">
        <v>53883871920</v>
      </c>
      <c r="H14" s="9"/>
      <c r="I14" s="9">
        <v>0</v>
      </c>
      <c r="J14" s="9"/>
      <c r="K14" s="9">
        <v>0</v>
      </c>
      <c r="L14" s="9"/>
      <c r="M14" s="9">
        <v>0</v>
      </c>
      <c r="N14" s="9"/>
      <c r="O14" s="9">
        <v>0</v>
      </c>
      <c r="P14" s="9"/>
      <c r="Q14" s="9">
        <v>5520000</v>
      </c>
      <c r="R14" s="9"/>
      <c r="S14" s="9">
        <v>11210</v>
      </c>
      <c r="T14" s="9"/>
      <c r="U14" s="9">
        <v>45268307508</v>
      </c>
      <c r="V14" s="9"/>
      <c r="W14" s="9">
        <v>61511018760</v>
      </c>
      <c r="X14" s="9"/>
      <c r="Y14" s="12">
        <v>2.2345639878852849E-2</v>
      </c>
    </row>
    <row r="15" spans="1:25">
      <c r="A15" s="1" t="s">
        <v>21</v>
      </c>
      <c r="C15" s="9">
        <v>4500000</v>
      </c>
      <c r="D15" s="9"/>
      <c r="E15" s="9">
        <v>17618068662</v>
      </c>
      <c r="F15" s="9"/>
      <c r="G15" s="9">
        <v>22773188475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4500000</v>
      </c>
      <c r="R15" s="9"/>
      <c r="S15" s="9">
        <v>6330</v>
      </c>
      <c r="T15" s="9"/>
      <c r="U15" s="9">
        <v>17618068662</v>
      </c>
      <c r="V15" s="9"/>
      <c r="W15" s="9">
        <v>28315514250</v>
      </c>
      <c r="X15" s="9"/>
      <c r="Y15" s="12">
        <v>1.0286421801657477E-2</v>
      </c>
    </row>
    <row r="16" spans="1:25">
      <c r="A16" s="1" t="s">
        <v>22</v>
      </c>
      <c r="C16" s="9">
        <v>555517</v>
      </c>
      <c r="D16" s="9"/>
      <c r="E16" s="9">
        <v>6867001589</v>
      </c>
      <c r="F16" s="9"/>
      <c r="G16" s="9">
        <v>7653653799.5609999</v>
      </c>
      <c r="H16" s="9"/>
      <c r="I16" s="9">
        <v>0</v>
      </c>
      <c r="J16" s="9"/>
      <c r="K16" s="9">
        <v>0</v>
      </c>
      <c r="L16" s="9"/>
      <c r="M16" s="9">
        <v>-455517</v>
      </c>
      <c r="N16" s="9"/>
      <c r="O16" s="9">
        <v>6343396519</v>
      </c>
      <c r="P16" s="9"/>
      <c r="Q16" s="9">
        <v>100000</v>
      </c>
      <c r="R16" s="9"/>
      <c r="S16" s="9">
        <v>16460</v>
      </c>
      <c r="T16" s="9"/>
      <c r="U16" s="9">
        <v>1236146075</v>
      </c>
      <c r="V16" s="9"/>
      <c r="W16" s="9">
        <v>1636206300</v>
      </c>
      <c r="X16" s="9"/>
      <c r="Y16" s="12">
        <v>5.9439881641313707E-4</v>
      </c>
    </row>
    <row r="17" spans="1:25">
      <c r="A17" s="1" t="s">
        <v>23</v>
      </c>
      <c r="C17" s="9">
        <v>4129670</v>
      </c>
      <c r="D17" s="9"/>
      <c r="E17" s="9">
        <v>54156832589</v>
      </c>
      <c r="F17" s="9"/>
      <c r="G17" s="9">
        <v>72578140834.679993</v>
      </c>
      <c r="H17" s="9"/>
      <c r="I17" s="9">
        <v>0</v>
      </c>
      <c r="J17" s="9"/>
      <c r="K17" s="9">
        <v>0</v>
      </c>
      <c r="L17" s="9"/>
      <c r="M17" s="9">
        <v>-905929</v>
      </c>
      <c r="N17" s="9"/>
      <c r="O17" s="9">
        <v>17073955303</v>
      </c>
      <c r="P17" s="9"/>
      <c r="Q17" s="9">
        <v>3223741</v>
      </c>
      <c r="R17" s="9"/>
      <c r="S17" s="9">
        <v>18810</v>
      </c>
      <c r="T17" s="9"/>
      <c r="U17" s="9">
        <v>42276405053</v>
      </c>
      <c r="V17" s="9"/>
      <c r="W17" s="9">
        <v>60277768729.150497</v>
      </c>
      <c r="X17" s="9"/>
      <c r="Y17" s="12">
        <v>2.1897626472060314E-2</v>
      </c>
    </row>
    <row r="18" spans="1:25">
      <c r="A18" s="1" t="s">
        <v>24</v>
      </c>
      <c r="C18" s="9">
        <v>1805263</v>
      </c>
      <c r="D18" s="9"/>
      <c r="E18" s="9">
        <v>20147745940</v>
      </c>
      <c r="F18" s="9"/>
      <c r="G18" s="9">
        <v>23903028846.198002</v>
      </c>
      <c r="H18" s="9"/>
      <c r="I18" s="9">
        <v>0</v>
      </c>
      <c r="J18" s="9"/>
      <c r="K18" s="9">
        <v>0</v>
      </c>
      <c r="L18" s="9"/>
      <c r="M18" s="9">
        <v>0</v>
      </c>
      <c r="N18" s="9"/>
      <c r="O18" s="9">
        <v>0</v>
      </c>
      <c r="P18" s="9"/>
      <c r="Q18" s="9">
        <v>1805263</v>
      </c>
      <c r="R18" s="9"/>
      <c r="S18" s="9">
        <v>14360</v>
      </c>
      <c r="T18" s="9"/>
      <c r="U18" s="9">
        <v>20147745940</v>
      </c>
      <c r="V18" s="9"/>
      <c r="W18" s="9">
        <v>25769331398.754002</v>
      </c>
      <c r="X18" s="9"/>
      <c r="Y18" s="12">
        <v>9.3614479318269751E-3</v>
      </c>
    </row>
    <row r="19" spans="1:25">
      <c r="A19" s="1" t="s">
        <v>25</v>
      </c>
      <c r="C19" s="9">
        <v>565843</v>
      </c>
      <c r="D19" s="9"/>
      <c r="E19" s="9">
        <v>13626953497</v>
      </c>
      <c r="F19" s="9"/>
      <c r="G19" s="9">
        <v>16553675571.0345</v>
      </c>
      <c r="H19" s="9"/>
      <c r="I19" s="9">
        <v>0</v>
      </c>
      <c r="J19" s="9"/>
      <c r="K19" s="9">
        <v>0</v>
      </c>
      <c r="L19" s="9"/>
      <c r="M19" s="9">
        <v>0</v>
      </c>
      <c r="N19" s="9"/>
      <c r="O19" s="9">
        <v>0</v>
      </c>
      <c r="P19" s="9"/>
      <c r="Q19" s="9">
        <v>565843</v>
      </c>
      <c r="R19" s="9"/>
      <c r="S19" s="9">
        <v>32190</v>
      </c>
      <c r="T19" s="9"/>
      <c r="U19" s="9">
        <v>13626953497</v>
      </c>
      <c r="V19" s="9"/>
      <c r="W19" s="9">
        <v>18106109977.288502</v>
      </c>
      <c r="X19" s="9"/>
      <c r="Y19" s="12">
        <v>6.5775631962463272E-3</v>
      </c>
    </row>
    <row r="20" spans="1:25">
      <c r="A20" s="1" t="s">
        <v>26</v>
      </c>
      <c r="C20" s="9">
        <v>538673</v>
      </c>
      <c r="D20" s="9"/>
      <c r="E20" s="9">
        <v>9180475387</v>
      </c>
      <c r="F20" s="9"/>
      <c r="G20" s="9">
        <v>10248855522.740999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538673</v>
      </c>
      <c r="R20" s="9"/>
      <c r="S20" s="9">
        <v>21520</v>
      </c>
      <c r="T20" s="9"/>
      <c r="U20" s="9">
        <v>9180475387</v>
      </c>
      <c r="V20" s="9"/>
      <c r="W20" s="9">
        <v>11523269114.388</v>
      </c>
      <c r="X20" s="9"/>
      <c r="Y20" s="12">
        <v>4.1861576518818474E-3</v>
      </c>
    </row>
    <row r="21" spans="1:25">
      <c r="A21" s="1" t="s">
        <v>27</v>
      </c>
      <c r="C21" s="9">
        <v>1000000</v>
      </c>
      <c r="D21" s="9"/>
      <c r="E21" s="9">
        <v>18085385655</v>
      </c>
      <c r="F21" s="9"/>
      <c r="G21" s="9">
        <v>20159334000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1000000</v>
      </c>
      <c r="R21" s="9"/>
      <c r="S21" s="9">
        <v>24560</v>
      </c>
      <c r="T21" s="9"/>
      <c r="U21" s="9">
        <v>18085385655</v>
      </c>
      <c r="V21" s="9"/>
      <c r="W21" s="9">
        <v>24413868000</v>
      </c>
      <c r="X21" s="9"/>
      <c r="Y21" s="12">
        <v>8.8690370176832591E-3</v>
      </c>
    </row>
    <row r="22" spans="1:25">
      <c r="A22" s="1" t="s">
        <v>28</v>
      </c>
      <c r="C22" s="9">
        <v>800000</v>
      </c>
      <c r="D22" s="9"/>
      <c r="E22" s="9">
        <v>22474617179</v>
      </c>
      <c r="F22" s="9"/>
      <c r="G22" s="9">
        <v>29662452000</v>
      </c>
      <c r="H22" s="9"/>
      <c r="I22" s="9">
        <v>0</v>
      </c>
      <c r="J22" s="9"/>
      <c r="K22" s="9">
        <v>0</v>
      </c>
      <c r="L22" s="9"/>
      <c r="M22" s="9">
        <v>0</v>
      </c>
      <c r="N22" s="9"/>
      <c r="O22" s="9">
        <v>0</v>
      </c>
      <c r="P22" s="9"/>
      <c r="Q22" s="9">
        <v>800000</v>
      </c>
      <c r="R22" s="9"/>
      <c r="S22" s="9">
        <v>39450</v>
      </c>
      <c r="T22" s="9"/>
      <c r="U22" s="9">
        <v>22474617179</v>
      </c>
      <c r="V22" s="9"/>
      <c r="W22" s="9">
        <v>31372218000</v>
      </c>
      <c r="X22" s="9"/>
      <c r="Y22" s="12">
        <v>1.1396857014579955E-2</v>
      </c>
    </row>
    <row r="23" spans="1:25">
      <c r="A23" s="1" t="s">
        <v>29</v>
      </c>
      <c r="C23" s="9">
        <v>2438639</v>
      </c>
      <c r="D23" s="9"/>
      <c r="E23" s="9">
        <v>33567746011</v>
      </c>
      <c r="F23" s="9"/>
      <c r="G23" s="9">
        <v>45306972840.685501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2438639</v>
      </c>
      <c r="R23" s="9"/>
      <c r="S23" s="9">
        <v>21640</v>
      </c>
      <c r="T23" s="9"/>
      <c r="U23" s="9">
        <v>33567746011</v>
      </c>
      <c r="V23" s="9"/>
      <c r="W23" s="9">
        <v>52458153679.638</v>
      </c>
      <c r="X23" s="9"/>
      <c r="Y23" s="12">
        <v>1.9056927270354157E-2</v>
      </c>
    </row>
    <row r="24" spans="1:25">
      <c r="A24" s="1" t="s">
        <v>30</v>
      </c>
      <c r="C24" s="9">
        <v>4000000</v>
      </c>
      <c r="D24" s="9"/>
      <c r="E24" s="9">
        <v>17550306239</v>
      </c>
      <c r="F24" s="9"/>
      <c r="G24" s="9">
        <v>20222953200</v>
      </c>
      <c r="H24" s="9"/>
      <c r="I24" s="9">
        <v>0</v>
      </c>
      <c r="J24" s="9"/>
      <c r="K24" s="9">
        <v>0</v>
      </c>
      <c r="L24" s="9"/>
      <c r="M24" s="9">
        <v>-753544</v>
      </c>
      <c r="N24" s="9"/>
      <c r="O24" s="9">
        <v>3996784101</v>
      </c>
      <c r="P24" s="9"/>
      <c r="Q24" s="9">
        <v>3246456</v>
      </c>
      <c r="R24" s="9"/>
      <c r="S24" s="9">
        <v>5730</v>
      </c>
      <c r="T24" s="9"/>
      <c r="U24" s="9">
        <v>14244074244</v>
      </c>
      <c r="V24" s="9"/>
      <c r="W24" s="9">
        <v>18491509832.363998</v>
      </c>
      <c r="X24" s="9"/>
      <c r="Y24" s="12">
        <v>6.7175707354561872E-3</v>
      </c>
    </row>
    <row r="25" spans="1:25">
      <c r="A25" s="1" t="s">
        <v>31</v>
      </c>
      <c r="C25" s="9">
        <v>2285512</v>
      </c>
      <c r="D25" s="9"/>
      <c r="E25" s="9">
        <v>68399586182</v>
      </c>
      <c r="F25" s="9"/>
      <c r="G25" s="9">
        <v>85742004302</v>
      </c>
      <c r="H25" s="9"/>
      <c r="I25" s="9">
        <v>0</v>
      </c>
      <c r="J25" s="9"/>
      <c r="K25" s="9">
        <v>0</v>
      </c>
      <c r="L25" s="9"/>
      <c r="M25" s="9">
        <v>-100000</v>
      </c>
      <c r="N25" s="9"/>
      <c r="O25" s="9">
        <v>3856914000</v>
      </c>
      <c r="P25" s="9"/>
      <c r="Q25" s="9">
        <v>2185512</v>
      </c>
      <c r="R25" s="9"/>
      <c r="S25" s="9">
        <v>33080</v>
      </c>
      <c r="T25" s="9"/>
      <c r="U25" s="9">
        <v>65406839428</v>
      </c>
      <c r="V25" s="9"/>
      <c r="W25" s="9">
        <v>71866571370</v>
      </c>
      <c r="X25" s="9"/>
      <c r="Y25" s="12">
        <v>2.6107591056838332E-2</v>
      </c>
    </row>
    <row r="26" spans="1:25">
      <c r="A26" s="1" t="s">
        <v>32</v>
      </c>
      <c r="C26" s="9">
        <v>9441009</v>
      </c>
      <c r="D26" s="9"/>
      <c r="E26" s="9">
        <v>46110977137</v>
      </c>
      <c r="F26" s="9"/>
      <c r="G26" s="9">
        <v>65224603225.327499</v>
      </c>
      <c r="H26" s="9"/>
      <c r="I26" s="9">
        <v>0</v>
      </c>
      <c r="J26" s="9"/>
      <c r="K26" s="9">
        <v>0</v>
      </c>
      <c r="L26" s="9"/>
      <c r="M26" s="9">
        <v>0</v>
      </c>
      <c r="N26" s="9"/>
      <c r="O26" s="9">
        <v>0</v>
      </c>
      <c r="P26" s="9"/>
      <c r="Q26" s="9">
        <v>9441009</v>
      </c>
      <c r="R26" s="9"/>
      <c r="S26" s="9">
        <v>7860</v>
      </c>
      <c r="T26" s="9"/>
      <c r="U26" s="9">
        <v>46110977137</v>
      </c>
      <c r="V26" s="9"/>
      <c r="W26" s="9">
        <v>73764803072.097</v>
      </c>
      <c r="X26" s="9"/>
      <c r="Y26" s="12">
        <v>2.6797178105843127E-2</v>
      </c>
    </row>
    <row r="27" spans="1:25">
      <c r="A27" s="1" t="s">
        <v>33</v>
      </c>
      <c r="C27" s="9">
        <v>13400</v>
      </c>
      <c r="D27" s="9"/>
      <c r="E27" s="9">
        <v>685759496</v>
      </c>
      <c r="F27" s="9"/>
      <c r="G27" s="9">
        <v>755259309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13400</v>
      </c>
      <c r="R27" s="9"/>
      <c r="S27" s="9">
        <v>61200</v>
      </c>
      <c r="T27" s="9"/>
      <c r="U27" s="9">
        <v>685759496</v>
      </c>
      <c r="V27" s="9"/>
      <c r="W27" s="9">
        <v>815200524</v>
      </c>
      <c r="X27" s="9"/>
      <c r="Y27" s="12">
        <v>2.9614494615072019E-4</v>
      </c>
    </row>
    <row r="28" spans="1:25">
      <c r="A28" s="1" t="s">
        <v>34</v>
      </c>
      <c r="C28" s="9">
        <v>10923751</v>
      </c>
      <c r="D28" s="9"/>
      <c r="E28" s="9">
        <v>31474981902</v>
      </c>
      <c r="F28" s="9"/>
      <c r="G28" s="9">
        <v>42034239372.280098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10923751</v>
      </c>
      <c r="R28" s="9"/>
      <c r="S28" s="9">
        <v>4213</v>
      </c>
      <c r="T28" s="9"/>
      <c r="U28" s="9">
        <v>31474981902</v>
      </c>
      <c r="V28" s="9"/>
      <c r="W28" s="9">
        <v>45747933473.370102</v>
      </c>
      <c r="X28" s="9"/>
      <c r="Y28" s="12">
        <v>1.6619247530044422E-2</v>
      </c>
    </row>
    <row r="29" spans="1:25">
      <c r="A29" s="1" t="s">
        <v>35</v>
      </c>
      <c r="C29" s="9">
        <v>1102338</v>
      </c>
      <c r="D29" s="9"/>
      <c r="E29" s="9">
        <v>15401810444</v>
      </c>
      <c r="F29" s="9"/>
      <c r="G29" s="9">
        <v>18299510780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1102338</v>
      </c>
      <c r="R29" s="9"/>
      <c r="S29" s="9">
        <v>21940</v>
      </c>
      <c r="T29" s="9"/>
      <c r="U29" s="9">
        <v>15401810444</v>
      </c>
      <c r="V29" s="9"/>
      <c r="W29" s="9">
        <v>24041393210.466</v>
      </c>
      <c r="X29" s="9"/>
      <c r="Y29" s="12">
        <v>8.7337248788394335E-3</v>
      </c>
    </row>
    <row r="30" spans="1:25">
      <c r="A30" s="1" t="s">
        <v>36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41244030</v>
      </c>
      <c r="J30" s="9"/>
      <c r="K30" s="9">
        <v>85954347629</v>
      </c>
      <c r="L30" s="9"/>
      <c r="M30" s="9">
        <v>0</v>
      </c>
      <c r="N30" s="9"/>
      <c r="O30" s="9">
        <v>0</v>
      </c>
      <c r="P30" s="9"/>
      <c r="Q30" s="9">
        <v>41244030</v>
      </c>
      <c r="R30" s="9"/>
      <c r="S30" s="9">
        <v>2302</v>
      </c>
      <c r="T30" s="9"/>
      <c r="U30" s="9">
        <v>85954347629</v>
      </c>
      <c r="V30" s="9"/>
      <c r="W30" s="9">
        <v>94378841705.492996</v>
      </c>
      <c r="X30" s="9"/>
      <c r="Y30" s="12">
        <v>3.4285818239538531E-2</v>
      </c>
    </row>
    <row r="31" spans="1:25">
      <c r="A31" s="1" t="s">
        <v>37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12000000</v>
      </c>
      <c r="J31" s="9"/>
      <c r="K31" s="9">
        <v>45341711173</v>
      </c>
      <c r="L31" s="9"/>
      <c r="M31" s="9">
        <v>0</v>
      </c>
      <c r="N31" s="9"/>
      <c r="O31" s="9">
        <v>0</v>
      </c>
      <c r="P31" s="9"/>
      <c r="Q31" s="9">
        <v>12000000</v>
      </c>
      <c r="R31" s="9"/>
      <c r="S31" s="9">
        <v>4002</v>
      </c>
      <c r="T31" s="9"/>
      <c r="U31" s="9">
        <v>45341711173</v>
      </c>
      <c r="V31" s="9"/>
      <c r="W31" s="9">
        <v>47738257200</v>
      </c>
      <c r="X31" s="9"/>
      <c r="Y31" s="12">
        <v>1.7342289647280979E-2</v>
      </c>
    </row>
    <row r="32" spans="1:25" ht="24.75" thickBot="1">
      <c r="C32" s="9"/>
      <c r="D32" s="9"/>
      <c r="E32" s="11">
        <f>SUM(E9:E31)</f>
        <v>713399776045</v>
      </c>
      <c r="F32" s="9"/>
      <c r="G32" s="11">
        <f>SUM(G9:G31)</f>
        <v>867230599179.94031</v>
      </c>
      <c r="H32" s="9"/>
      <c r="I32" s="9"/>
      <c r="J32" s="9"/>
      <c r="K32" s="11">
        <f>SUM(K9:K31)</f>
        <v>200003744333</v>
      </c>
      <c r="L32" s="9">
        <f t="shared" ref="K32:L32" si="0">SUM(L9:L31)</f>
        <v>0</v>
      </c>
      <c r="M32" s="9"/>
      <c r="N32" s="9"/>
      <c r="O32" s="11">
        <f>SUM(O9:O31)</f>
        <v>44512732969</v>
      </c>
      <c r="P32" s="9"/>
      <c r="Q32" s="9"/>
      <c r="R32" s="9"/>
      <c r="S32" s="9"/>
      <c r="T32" s="9"/>
      <c r="U32" s="11">
        <f>SUM(U9:U31)</f>
        <v>879344021032</v>
      </c>
      <c r="V32" s="9"/>
      <c r="W32" s="11">
        <f>SUM(W9:W31)</f>
        <v>1124774510769.042</v>
      </c>
      <c r="X32" s="9"/>
      <c r="Y32" s="13">
        <f>SUM(Y9:Y31)</f>
        <v>0.40860656625989528</v>
      </c>
    </row>
    <row r="33" spans="3:25" ht="24.75" thickTop="1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3:25">
      <c r="G34" s="10"/>
      <c r="W34" s="10"/>
      <c r="Y34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6"/>
  <sheetViews>
    <sheetView rightToLeft="1" workbookViewId="0">
      <selection activeCell="G21" sqref="G21"/>
    </sheetView>
  </sheetViews>
  <sheetFormatPr defaultRowHeight="24"/>
  <cols>
    <col min="1" max="1" width="29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24.75">
      <c r="A6" s="6" t="s">
        <v>3</v>
      </c>
      <c r="C6" s="7" t="s">
        <v>110</v>
      </c>
      <c r="D6" s="7" t="s">
        <v>110</v>
      </c>
      <c r="E6" s="7" t="s">
        <v>110</v>
      </c>
      <c r="F6" s="7" t="s">
        <v>110</v>
      </c>
      <c r="G6" s="7" t="s">
        <v>110</v>
      </c>
      <c r="H6" s="7" t="s">
        <v>110</v>
      </c>
      <c r="I6" s="7" t="s">
        <v>110</v>
      </c>
      <c r="J6" s="7" t="s">
        <v>110</v>
      </c>
      <c r="K6" s="7" t="s">
        <v>110</v>
      </c>
      <c r="M6" s="7" t="s">
        <v>111</v>
      </c>
      <c r="N6" s="7" t="s">
        <v>111</v>
      </c>
      <c r="O6" s="7" t="s">
        <v>111</v>
      </c>
      <c r="P6" s="7" t="s">
        <v>111</v>
      </c>
      <c r="Q6" s="7" t="s">
        <v>111</v>
      </c>
      <c r="R6" s="7" t="s">
        <v>111</v>
      </c>
      <c r="S6" s="7" t="s">
        <v>111</v>
      </c>
      <c r="T6" s="7" t="s">
        <v>111</v>
      </c>
      <c r="U6" s="7" t="s">
        <v>111</v>
      </c>
    </row>
    <row r="7" spans="1:21" ht="24.75">
      <c r="A7" s="7" t="s">
        <v>3</v>
      </c>
      <c r="C7" s="7" t="s">
        <v>133</v>
      </c>
      <c r="E7" s="7" t="s">
        <v>134</v>
      </c>
      <c r="G7" s="7" t="s">
        <v>135</v>
      </c>
      <c r="I7" s="7" t="s">
        <v>98</v>
      </c>
      <c r="K7" s="7" t="s">
        <v>136</v>
      </c>
      <c r="M7" s="7" t="s">
        <v>133</v>
      </c>
      <c r="O7" s="7" t="s">
        <v>134</v>
      </c>
      <c r="Q7" s="7" t="s">
        <v>135</v>
      </c>
      <c r="S7" s="7" t="s">
        <v>98</v>
      </c>
      <c r="U7" s="7" t="s">
        <v>136</v>
      </c>
    </row>
    <row r="8" spans="1:21">
      <c r="A8" s="1" t="s">
        <v>19</v>
      </c>
      <c r="C8" s="9">
        <v>0</v>
      </c>
      <c r="D8" s="9"/>
      <c r="E8" s="9">
        <v>27624917090</v>
      </c>
      <c r="F8" s="9"/>
      <c r="G8" s="9">
        <v>599500397</v>
      </c>
      <c r="H8" s="9"/>
      <c r="I8" s="9">
        <f>C8+E8+G8</f>
        <v>28224417487</v>
      </c>
      <c r="J8" s="9"/>
      <c r="K8" s="12">
        <f>I8/$I$35</f>
        <v>0.25287480403624596</v>
      </c>
      <c r="L8" s="9"/>
      <c r="M8" s="9">
        <v>0</v>
      </c>
      <c r="N8" s="9"/>
      <c r="O8" s="9">
        <v>51345033748</v>
      </c>
      <c r="P8" s="9"/>
      <c r="Q8" s="9">
        <v>1531131123</v>
      </c>
      <c r="R8" s="9"/>
      <c r="S8" s="9">
        <f>M8+O8+Q8</f>
        <v>52876164871</v>
      </c>
      <c r="T8" s="9"/>
      <c r="U8" s="12">
        <f>S8/$S$35</f>
        <v>0.17688079096634829</v>
      </c>
    </row>
    <row r="9" spans="1:21">
      <c r="A9" s="1" t="s">
        <v>23</v>
      </c>
      <c r="C9" s="9">
        <v>0</v>
      </c>
      <c r="D9" s="9"/>
      <c r="E9" s="9">
        <v>-419944568</v>
      </c>
      <c r="F9" s="9"/>
      <c r="G9" s="9">
        <v>5193527767</v>
      </c>
      <c r="H9" s="9"/>
      <c r="I9" s="9">
        <f t="shared" ref="I9:I34" si="0">C9+E9+G9</f>
        <v>4773583199</v>
      </c>
      <c r="J9" s="9"/>
      <c r="K9" s="12">
        <f>I9/$I$35</f>
        <v>4.2768603339779568E-2</v>
      </c>
      <c r="L9" s="9"/>
      <c r="M9" s="9">
        <v>0</v>
      </c>
      <c r="N9" s="9"/>
      <c r="O9" s="9">
        <v>18001363676</v>
      </c>
      <c r="P9" s="9"/>
      <c r="Q9" s="9">
        <v>8072774691</v>
      </c>
      <c r="R9" s="9"/>
      <c r="S9" s="9">
        <f t="shared" ref="S9:S34" si="1">M9+O9+Q9</f>
        <v>26074138367</v>
      </c>
      <c r="T9" s="9"/>
      <c r="U9" s="12">
        <f>S9/$S$35</f>
        <v>8.7222933610497808E-2</v>
      </c>
    </row>
    <row r="10" spans="1:21">
      <c r="A10" s="1" t="s">
        <v>22</v>
      </c>
      <c r="C10" s="9">
        <v>0</v>
      </c>
      <c r="D10" s="9"/>
      <c r="E10" s="9">
        <v>-386591985</v>
      </c>
      <c r="F10" s="9"/>
      <c r="G10" s="9">
        <v>712541005</v>
      </c>
      <c r="H10" s="9"/>
      <c r="I10" s="9">
        <f t="shared" si="0"/>
        <v>325949020</v>
      </c>
      <c r="J10" s="9"/>
      <c r="K10" s="12">
        <f>I10/$I$35</f>
        <v>2.9203187132655815E-3</v>
      </c>
      <c r="L10" s="9"/>
      <c r="M10" s="9">
        <v>0</v>
      </c>
      <c r="N10" s="9"/>
      <c r="O10" s="9">
        <v>400060225</v>
      </c>
      <c r="P10" s="9"/>
      <c r="Q10" s="9">
        <v>4229656481</v>
      </c>
      <c r="R10" s="9"/>
      <c r="S10" s="9">
        <f t="shared" si="1"/>
        <v>4629716706</v>
      </c>
      <c r="T10" s="9"/>
      <c r="U10" s="12">
        <f>S10/$S$35</f>
        <v>1.5487279663819334E-2</v>
      </c>
    </row>
    <row r="11" spans="1:21">
      <c r="A11" s="1" t="s">
        <v>16</v>
      </c>
      <c r="C11" s="9">
        <v>0</v>
      </c>
      <c r="D11" s="9"/>
      <c r="E11" s="9">
        <v>-1566716248</v>
      </c>
      <c r="F11" s="9"/>
      <c r="G11" s="9">
        <v>2392945102</v>
      </c>
      <c r="H11" s="9"/>
      <c r="I11" s="9">
        <f t="shared" si="0"/>
        <v>826228854</v>
      </c>
      <c r="J11" s="9"/>
      <c r="K11" s="12">
        <f>I11/$I$35</f>
        <v>7.402542838681264E-3</v>
      </c>
      <c r="L11" s="9"/>
      <c r="M11" s="9">
        <v>0</v>
      </c>
      <c r="N11" s="9"/>
      <c r="O11" s="9">
        <v>477039</v>
      </c>
      <c r="P11" s="9"/>
      <c r="Q11" s="9">
        <v>4465136950</v>
      </c>
      <c r="R11" s="9"/>
      <c r="S11" s="9">
        <f t="shared" si="1"/>
        <v>4465613989</v>
      </c>
      <c r="T11" s="9"/>
      <c r="U11" s="12">
        <f>S11/$S$35</f>
        <v>1.493832497972865E-2</v>
      </c>
    </row>
    <row r="12" spans="1:21">
      <c r="A12" s="1" t="s">
        <v>31</v>
      </c>
      <c r="C12" s="9">
        <v>9561293979</v>
      </c>
      <c r="D12" s="9"/>
      <c r="E12" s="9">
        <v>-10882686173</v>
      </c>
      <c r="F12" s="9"/>
      <c r="G12" s="9">
        <v>864167246</v>
      </c>
      <c r="H12" s="9"/>
      <c r="I12" s="9">
        <f t="shared" si="0"/>
        <v>-457224948</v>
      </c>
      <c r="J12" s="9"/>
      <c r="K12" s="12">
        <f>I12/$I$35</f>
        <v>-4.0964767184030262E-3</v>
      </c>
      <c r="L12" s="9"/>
      <c r="M12" s="9">
        <v>9561293979</v>
      </c>
      <c r="N12" s="9"/>
      <c r="O12" s="9">
        <v>6459731947</v>
      </c>
      <c r="P12" s="9"/>
      <c r="Q12" s="9">
        <v>3511925744</v>
      </c>
      <c r="R12" s="9"/>
      <c r="S12" s="9">
        <f t="shared" si="1"/>
        <v>19532951670</v>
      </c>
      <c r="T12" s="9"/>
      <c r="U12" s="12">
        <f>S12/$S$35</f>
        <v>6.5341424623478223E-2</v>
      </c>
    </row>
    <row r="13" spans="1:21">
      <c r="A13" s="1" t="s">
        <v>30</v>
      </c>
      <c r="C13" s="9">
        <v>0</v>
      </c>
      <c r="D13" s="9"/>
      <c r="E13" s="9">
        <v>1574788627</v>
      </c>
      <c r="F13" s="9"/>
      <c r="G13" s="9">
        <v>690552106</v>
      </c>
      <c r="H13" s="9"/>
      <c r="I13" s="9">
        <f t="shared" si="0"/>
        <v>2265340733</v>
      </c>
      <c r="J13" s="9"/>
      <c r="K13" s="12">
        <f>I13/$I$35</f>
        <v>2.0296170654241174E-2</v>
      </c>
      <c r="L13" s="9"/>
      <c r="M13" s="9">
        <v>0</v>
      </c>
      <c r="N13" s="9"/>
      <c r="O13" s="9">
        <v>4247435588</v>
      </c>
      <c r="P13" s="9"/>
      <c r="Q13" s="9">
        <v>690552106</v>
      </c>
      <c r="R13" s="9"/>
      <c r="S13" s="9">
        <f t="shared" si="1"/>
        <v>4937987694</v>
      </c>
      <c r="T13" s="9"/>
      <c r="U13" s="12">
        <f>S13/$S$35</f>
        <v>1.6518504532764457E-2</v>
      </c>
    </row>
    <row r="14" spans="1:21">
      <c r="A14" s="1" t="s">
        <v>128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12">
        <f>I14/$I$35</f>
        <v>0</v>
      </c>
      <c r="L14" s="9"/>
      <c r="M14" s="9">
        <v>0</v>
      </c>
      <c r="N14" s="9"/>
      <c r="O14" s="9">
        <v>0</v>
      </c>
      <c r="P14" s="9"/>
      <c r="Q14" s="9">
        <v>1790563255</v>
      </c>
      <c r="R14" s="9"/>
      <c r="S14" s="9">
        <f t="shared" si="1"/>
        <v>1790563255</v>
      </c>
      <c r="T14" s="9"/>
      <c r="U14" s="12">
        <f>S14/$S$35</f>
        <v>5.9897733807351564E-3</v>
      </c>
    </row>
    <row r="15" spans="1:21">
      <c r="A15" s="1" t="s">
        <v>29</v>
      </c>
      <c r="C15" s="9">
        <v>0</v>
      </c>
      <c r="D15" s="9"/>
      <c r="E15" s="9">
        <v>7151180839</v>
      </c>
      <c r="F15" s="9"/>
      <c r="G15" s="9">
        <v>0</v>
      </c>
      <c r="H15" s="9"/>
      <c r="I15" s="9">
        <f t="shared" si="0"/>
        <v>7151180839</v>
      </c>
      <c r="J15" s="9"/>
      <c r="K15" s="12">
        <f>I15/$I$35</f>
        <v>6.4070532336860414E-2</v>
      </c>
      <c r="L15" s="9"/>
      <c r="M15" s="9">
        <v>0</v>
      </c>
      <c r="N15" s="9"/>
      <c r="O15" s="9">
        <v>18890407668</v>
      </c>
      <c r="P15" s="9"/>
      <c r="Q15" s="9">
        <v>2391287356</v>
      </c>
      <c r="R15" s="9"/>
      <c r="S15" s="9">
        <f t="shared" si="1"/>
        <v>21281695024</v>
      </c>
      <c r="T15" s="9"/>
      <c r="U15" s="12">
        <f>S15/$S$35</f>
        <v>7.1191302510940357E-2</v>
      </c>
    </row>
    <row r="16" spans="1:21">
      <c r="A16" s="1" t="s">
        <v>129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12">
        <f>I16/$I$35</f>
        <v>0</v>
      </c>
      <c r="L16" s="9"/>
      <c r="M16" s="9">
        <v>0</v>
      </c>
      <c r="N16" s="9"/>
      <c r="O16" s="9">
        <v>0</v>
      </c>
      <c r="P16" s="9"/>
      <c r="Q16" s="9">
        <v>1958420769</v>
      </c>
      <c r="R16" s="9"/>
      <c r="S16" s="9">
        <f t="shared" si="1"/>
        <v>1958420769</v>
      </c>
      <c r="T16" s="9"/>
      <c r="U16" s="12">
        <f>S16/$S$35</f>
        <v>6.5512885722850802E-3</v>
      </c>
    </row>
    <row r="17" spans="1:21">
      <c r="A17" s="1" t="s">
        <v>32</v>
      </c>
      <c r="C17" s="9">
        <v>0</v>
      </c>
      <c r="D17" s="9"/>
      <c r="E17" s="9">
        <v>8540199847</v>
      </c>
      <c r="F17" s="9"/>
      <c r="G17" s="9">
        <v>0</v>
      </c>
      <c r="H17" s="9"/>
      <c r="I17" s="9">
        <f t="shared" si="0"/>
        <v>8540199847</v>
      </c>
      <c r="J17" s="9"/>
      <c r="K17" s="12">
        <f>I17/$I$35</f>
        <v>7.6515356383712874E-2</v>
      </c>
      <c r="L17" s="9"/>
      <c r="M17" s="9">
        <v>0</v>
      </c>
      <c r="N17" s="9"/>
      <c r="O17" s="9">
        <v>27653825935</v>
      </c>
      <c r="P17" s="9"/>
      <c r="Q17" s="9">
        <v>12040535337</v>
      </c>
      <c r="R17" s="9"/>
      <c r="S17" s="9">
        <f t="shared" si="1"/>
        <v>39694361272</v>
      </c>
      <c r="T17" s="9"/>
      <c r="U17" s="12">
        <f>S17/$S$35</f>
        <v>0.13278516011561409</v>
      </c>
    </row>
    <row r="18" spans="1:21">
      <c r="A18" s="1" t="s">
        <v>34</v>
      </c>
      <c r="C18" s="9">
        <v>0</v>
      </c>
      <c r="D18" s="9"/>
      <c r="E18" s="9">
        <v>3713694101</v>
      </c>
      <c r="F18" s="9"/>
      <c r="G18" s="9">
        <v>0</v>
      </c>
      <c r="H18" s="9"/>
      <c r="I18" s="9">
        <f t="shared" si="0"/>
        <v>3713694101</v>
      </c>
      <c r="J18" s="9"/>
      <c r="K18" s="12">
        <f>I18/$I$35</f>
        <v>3.327259698002559E-2</v>
      </c>
      <c r="L18" s="9"/>
      <c r="M18" s="9">
        <v>0</v>
      </c>
      <c r="N18" s="9"/>
      <c r="O18" s="9">
        <v>14272951571</v>
      </c>
      <c r="P18" s="9"/>
      <c r="Q18" s="9">
        <v>968043329</v>
      </c>
      <c r="R18" s="9"/>
      <c r="S18" s="9">
        <f t="shared" si="1"/>
        <v>15240994900</v>
      </c>
      <c r="T18" s="9"/>
      <c r="U18" s="12">
        <f>S18/$S$35</f>
        <v>5.0984015947507136E-2</v>
      </c>
    </row>
    <row r="19" spans="1:21">
      <c r="A19" s="1" t="s">
        <v>131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12">
        <f>I19/$I$35</f>
        <v>0</v>
      </c>
      <c r="L19" s="9"/>
      <c r="M19" s="9">
        <v>0</v>
      </c>
      <c r="N19" s="9"/>
      <c r="O19" s="9">
        <v>0</v>
      </c>
      <c r="P19" s="9"/>
      <c r="Q19" s="9">
        <v>-51463978</v>
      </c>
      <c r="R19" s="9"/>
      <c r="S19" s="9">
        <f t="shared" si="1"/>
        <v>-51463978</v>
      </c>
      <c r="T19" s="9"/>
      <c r="U19" s="12">
        <f>S19/$S$35</f>
        <v>-1.7215675828840781E-4</v>
      </c>
    </row>
    <row r="20" spans="1:21">
      <c r="A20" s="1" t="s">
        <v>132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12">
        <f>I20/$I$35</f>
        <v>0</v>
      </c>
      <c r="L20" s="9"/>
      <c r="M20" s="9">
        <v>0</v>
      </c>
      <c r="N20" s="9"/>
      <c r="O20" s="9">
        <v>0</v>
      </c>
      <c r="P20" s="9"/>
      <c r="Q20" s="9">
        <v>2346380971</v>
      </c>
      <c r="R20" s="9"/>
      <c r="S20" s="9">
        <f t="shared" si="1"/>
        <v>2346380971</v>
      </c>
      <c r="T20" s="9"/>
      <c r="U20" s="12">
        <f>S20/$S$35</f>
        <v>7.8490889623216969E-3</v>
      </c>
    </row>
    <row r="21" spans="1:21">
      <c r="A21" s="1" t="s">
        <v>26</v>
      </c>
      <c r="C21" s="9">
        <v>0</v>
      </c>
      <c r="D21" s="9"/>
      <c r="E21" s="9">
        <v>1274413592</v>
      </c>
      <c r="F21" s="9"/>
      <c r="G21" s="9">
        <v>0</v>
      </c>
      <c r="H21" s="9"/>
      <c r="I21" s="9">
        <f t="shared" si="0"/>
        <v>1274413592</v>
      </c>
      <c r="J21" s="9"/>
      <c r="K21" s="12">
        <f>I21/$I$35</f>
        <v>1.1418024392764266E-2</v>
      </c>
      <c r="L21" s="9"/>
      <c r="M21" s="9">
        <v>0</v>
      </c>
      <c r="N21" s="9"/>
      <c r="O21" s="9">
        <v>2342793727</v>
      </c>
      <c r="P21" s="9"/>
      <c r="Q21" s="9">
        <v>0</v>
      </c>
      <c r="R21" s="9"/>
      <c r="S21" s="9">
        <f t="shared" si="1"/>
        <v>2342793727</v>
      </c>
      <c r="T21" s="9"/>
      <c r="U21" s="12">
        <f>S21/$S$35</f>
        <v>7.8370889513969776E-3</v>
      </c>
    </row>
    <row r="22" spans="1:21">
      <c r="A22" s="1" t="s">
        <v>24</v>
      </c>
      <c r="C22" s="9">
        <v>0</v>
      </c>
      <c r="D22" s="9"/>
      <c r="E22" s="9">
        <v>1866302552</v>
      </c>
      <c r="F22" s="9"/>
      <c r="G22" s="9">
        <v>0</v>
      </c>
      <c r="H22" s="9"/>
      <c r="I22" s="9">
        <f t="shared" si="0"/>
        <v>1866302552</v>
      </c>
      <c r="J22" s="9"/>
      <c r="K22" s="12">
        <f>I22/$I$35</f>
        <v>1.6721014431093889E-2</v>
      </c>
      <c r="L22" s="9"/>
      <c r="M22" s="9">
        <v>0</v>
      </c>
      <c r="N22" s="9"/>
      <c r="O22" s="9">
        <v>5621585458</v>
      </c>
      <c r="P22" s="9"/>
      <c r="Q22" s="9">
        <v>0</v>
      </c>
      <c r="R22" s="9"/>
      <c r="S22" s="9">
        <f t="shared" si="1"/>
        <v>5621585458</v>
      </c>
      <c r="T22" s="9"/>
      <c r="U22" s="12">
        <f>S22/$S$35</f>
        <v>1.8805268587875859E-2</v>
      </c>
    </row>
    <row r="23" spans="1:21">
      <c r="A23" s="1" t="s">
        <v>21</v>
      </c>
      <c r="C23" s="9">
        <v>0</v>
      </c>
      <c r="D23" s="9"/>
      <c r="E23" s="9">
        <v>5542325775</v>
      </c>
      <c r="F23" s="9"/>
      <c r="G23" s="9">
        <v>0</v>
      </c>
      <c r="H23" s="9"/>
      <c r="I23" s="9">
        <f t="shared" si="0"/>
        <v>5542325775</v>
      </c>
      <c r="J23" s="9"/>
      <c r="K23" s="12">
        <f>I23/$I$35</f>
        <v>4.9656101668127936E-2</v>
      </c>
      <c r="L23" s="9"/>
      <c r="M23" s="9">
        <v>0</v>
      </c>
      <c r="N23" s="9"/>
      <c r="O23" s="9">
        <v>10697445588</v>
      </c>
      <c r="P23" s="9"/>
      <c r="Q23" s="9">
        <v>0</v>
      </c>
      <c r="R23" s="9"/>
      <c r="S23" s="9">
        <f t="shared" si="1"/>
        <v>10697445588</v>
      </c>
      <c r="T23" s="9"/>
      <c r="U23" s="12">
        <f>S23/$S$35</f>
        <v>3.5784982544425747E-2</v>
      </c>
    </row>
    <row r="24" spans="1:21">
      <c r="A24" s="1" t="s">
        <v>17</v>
      </c>
      <c r="C24" s="9">
        <v>0</v>
      </c>
      <c r="D24" s="9"/>
      <c r="E24" s="9">
        <v>5218762500</v>
      </c>
      <c r="F24" s="9"/>
      <c r="G24" s="9">
        <v>0</v>
      </c>
      <c r="H24" s="9"/>
      <c r="I24" s="9">
        <f t="shared" si="0"/>
        <v>5218762500</v>
      </c>
      <c r="J24" s="9"/>
      <c r="K24" s="12">
        <f>I24/$I$35</f>
        <v>4.6757157879593163E-2</v>
      </c>
      <c r="L24" s="9"/>
      <c r="M24" s="9">
        <v>0</v>
      </c>
      <c r="N24" s="9"/>
      <c r="O24" s="9">
        <v>13528185622</v>
      </c>
      <c r="P24" s="9"/>
      <c r="Q24" s="9">
        <v>0</v>
      </c>
      <c r="R24" s="9"/>
      <c r="S24" s="9">
        <f t="shared" si="1"/>
        <v>13528185622</v>
      </c>
      <c r="T24" s="9"/>
      <c r="U24" s="12">
        <f>S24/$S$35</f>
        <v>4.5254344353391568E-2</v>
      </c>
    </row>
    <row r="25" spans="1:21">
      <c r="A25" s="1" t="s">
        <v>18</v>
      </c>
      <c r="C25" s="9">
        <v>0</v>
      </c>
      <c r="D25" s="9"/>
      <c r="E25" s="9">
        <v>4696886250</v>
      </c>
      <c r="F25" s="9"/>
      <c r="G25" s="9">
        <v>0</v>
      </c>
      <c r="H25" s="9"/>
      <c r="I25" s="9">
        <f t="shared" si="0"/>
        <v>4696886250</v>
      </c>
      <c r="J25" s="9"/>
      <c r="K25" s="12">
        <f>I25/$I$35</f>
        <v>4.2081442091633843E-2</v>
      </c>
      <c r="L25" s="9"/>
      <c r="M25" s="9">
        <v>0</v>
      </c>
      <c r="N25" s="9"/>
      <c r="O25" s="9">
        <v>8538138021</v>
      </c>
      <c r="P25" s="9"/>
      <c r="Q25" s="9">
        <v>0</v>
      </c>
      <c r="R25" s="9"/>
      <c r="S25" s="9">
        <f t="shared" si="1"/>
        <v>8538138021</v>
      </c>
      <c r="T25" s="9"/>
      <c r="U25" s="12">
        <f>S25/$S$35</f>
        <v>2.8561689566911474E-2</v>
      </c>
    </row>
    <row r="26" spans="1:21">
      <c r="A26" s="1" t="s">
        <v>36</v>
      </c>
      <c r="C26" s="9">
        <v>0</v>
      </c>
      <c r="D26" s="9"/>
      <c r="E26" s="9">
        <v>8424494076</v>
      </c>
      <c r="F26" s="9"/>
      <c r="G26" s="9">
        <v>0</v>
      </c>
      <c r="H26" s="9"/>
      <c r="I26" s="9">
        <f t="shared" si="0"/>
        <v>8424494076</v>
      </c>
      <c r="J26" s="9"/>
      <c r="K26" s="12">
        <f>I26/$I$35</f>
        <v>7.5478698171689035E-2</v>
      </c>
      <c r="L26" s="9"/>
      <c r="M26" s="9">
        <v>0</v>
      </c>
      <c r="N26" s="9"/>
      <c r="O26" s="9">
        <v>8424494076</v>
      </c>
      <c r="P26" s="9"/>
      <c r="Q26" s="9">
        <v>0</v>
      </c>
      <c r="R26" s="9"/>
      <c r="S26" s="9">
        <f t="shared" si="1"/>
        <v>8424494076</v>
      </c>
      <c r="T26" s="9"/>
      <c r="U26" s="12">
        <f>S26/$S$35</f>
        <v>2.8181529036563315E-2</v>
      </c>
    </row>
    <row r="27" spans="1:21">
      <c r="A27" s="1" t="s">
        <v>37</v>
      </c>
      <c r="C27" s="9">
        <v>0</v>
      </c>
      <c r="D27" s="9"/>
      <c r="E27" s="9">
        <v>2396546027</v>
      </c>
      <c r="F27" s="9"/>
      <c r="G27" s="9">
        <v>0</v>
      </c>
      <c r="H27" s="9"/>
      <c r="I27" s="9">
        <f t="shared" si="0"/>
        <v>2396546027</v>
      </c>
      <c r="J27" s="9"/>
      <c r="K27" s="12">
        <f>I27/$I$35</f>
        <v>2.1471695818721534E-2</v>
      </c>
      <c r="L27" s="9"/>
      <c r="M27" s="9">
        <v>0</v>
      </c>
      <c r="N27" s="9"/>
      <c r="O27" s="9">
        <v>2396546027</v>
      </c>
      <c r="P27" s="9"/>
      <c r="Q27" s="9">
        <v>0</v>
      </c>
      <c r="R27" s="9"/>
      <c r="S27" s="9">
        <f t="shared" si="1"/>
        <v>2396546027</v>
      </c>
      <c r="T27" s="9"/>
      <c r="U27" s="12">
        <f>S27/$S$35</f>
        <v>8.0169005803881511E-3</v>
      </c>
    </row>
    <row r="28" spans="1:21">
      <c r="A28" s="1" t="s">
        <v>27</v>
      </c>
      <c r="C28" s="9">
        <v>0</v>
      </c>
      <c r="D28" s="9"/>
      <c r="E28" s="9">
        <v>4254534000</v>
      </c>
      <c r="F28" s="9"/>
      <c r="G28" s="9">
        <v>0</v>
      </c>
      <c r="H28" s="9"/>
      <c r="I28" s="9">
        <f t="shared" si="0"/>
        <v>4254534000</v>
      </c>
      <c r="J28" s="9"/>
      <c r="K28" s="12">
        <f>I28/$I$35</f>
        <v>3.8118216328506427E-2</v>
      </c>
      <c r="L28" s="9"/>
      <c r="M28" s="9">
        <v>0</v>
      </c>
      <c r="N28" s="9"/>
      <c r="O28" s="9">
        <v>6328482345</v>
      </c>
      <c r="P28" s="9"/>
      <c r="Q28" s="9">
        <v>0</v>
      </c>
      <c r="R28" s="9"/>
      <c r="S28" s="9">
        <f t="shared" si="1"/>
        <v>6328482345</v>
      </c>
      <c r="T28" s="9"/>
      <c r="U28" s="12">
        <f>S28/$S$35</f>
        <v>2.1169972624359146E-2</v>
      </c>
    </row>
    <row r="29" spans="1:21">
      <c r="A29" s="1" t="s">
        <v>28</v>
      </c>
      <c r="C29" s="9">
        <v>0</v>
      </c>
      <c r="D29" s="9"/>
      <c r="E29" s="9">
        <v>1709766000</v>
      </c>
      <c r="F29" s="9"/>
      <c r="G29" s="9">
        <v>0</v>
      </c>
      <c r="H29" s="9"/>
      <c r="I29" s="9">
        <f t="shared" si="0"/>
        <v>1709766000</v>
      </c>
      <c r="J29" s="9"/>
      <c r="K29" s="12">
        <f>I29/$I$35</f>
        <v>1.531853553388576E-2</v>
      </c>
      <c r="L29" s="9"/>
      <c r="M29" s="9">
        <v>0</v>
      </c>
      <c r="N29" s="9"/>
      <c r="O29" s="9">
        <v>8897600821</v>
      </c>
      <c r="P29" s="9"/>
      <c r="Q29" s="9">
        <v>0</v>
      </c>
      <c r="R29" s="9"/>
      <c r="S29" s="9">
        <f t="shared" si="1"/>
        <v>8897600821</v>
      </c>
      <c r="T29" s="9"/>
      <c r="U29" s="12">
        <f>S29/$S$35</f>
        <v>2.9764160747302433E-2</v>
      </c>
    </row>
    <row r="30" spans="1:21">
      <c r="A30" s="1" t="s">
        <v>25</v>
      </c>
      <c r="C30" s="9">
        <v>0</v>
      </c>
      <c r="D30" s="9"/>
      <c r="E30" s="9">
        <v>1552434406</v>
      </c>
      <c r="F30" s="9"/>
      <c r="G30" s="9">
        <v>0</v>
      </c>
      <c r="H30" s="9"/>
      <c r="I30" s="9">
        <f t="shared" si="0"/>
        <v>1552434406</v>
      </c>
      <c r="J30" s="9"/>
      <c r="K30" s="12">
        <f>I30/$I$35</f>
        <v>1.3908933510397231E-2</v>
      </c>
      <c r="L30" s="9"/>
      <c r="M30" s="9">
        <v>0</v>
      </c>
      <c r="N30" s="9"/>
      <c r="O30" s="9">
        <v>4479156480</v>
      </c>
      <c r="P30" s="9"/>
      <c r="Q30" s="9">
        <v>0</v>
      </c>
      <c r="R30" s="9"/>
      <c r="S30" s="9">
        <f t="shared" si="1"/>
        <v>4479156480</v>
      </c>
      <c r="T30" s="9"/>
      <c r="U30" s="12">
        <f>S30/$S$35</f>
        <v>1.4983627178282168E-2</v>
      </c>
    </row>
    <row r="31" spans="1:21">
      <c r="A31" s="1" t="s">
        <v>15</v>
      </c>
      <c r="C31" s="9">
        <v>0</v>
      </c>
      <c r="D31" s="9"/>
      <c r="E31" s="9">
        <v>5885389416</v>
      </c>
      <c r="F31" s="9"/>
      <c r="G31" s="9">
        <v>0</v>
      </c>
      <c r="H31" s="9"/>
      <c r="I31" s="9">
        <f t="shared" si="0"/>
        <v>5885389416</v>
      </c>
      <c r="J31" s="9"/>
      <c r="K31" s="12">
        <f>I31/$I$35</f>
        <v>5.2729757697691476E-2</v>
      </c>
      <c r="L31" s="9"/>
      <c r="M31" s="9">
        <v>0</v>
      </c>
      <c r="N31" s="9"/>
      <c r="O31" s="9">
        <v>7893039129</v>
      </c>
      <c r="P31" s="9"/>
      <c r="Q31" s="9">
        <v>0</v>
      </c>
      <c r="R31" s="9"/>
      <c r="S31" s="9">
        <f>M31+O31+Q31</f>
        <v>7893039129</v>
      </c>
      <c r="T31" s="9"/>
      <c r="U31" s="12">
        <f>S31/$S$35</f>
        <v>2.64037115337683E-2</v>
      </c>
    </row>
    <row r="32" spans="1:21">
      <c r="A32" s="1" t="s">
        <v>20</v>
      </c>
      <c r="C32" s="9">
        <v>0</v>
      </c>
      <c r="D32" s="9"/>
      <c r="E32" s="9">
        <v>7627146840</v>
      </c>
      <c r="F32" s="9"/>
      <c r="G32" s="9">
        <v>0</v>
      </c>
      <c r="H32" s="9"/>
      <c r="I32" s="9">
        <f t="shared" si="0"/>
        <v>7627146840</v>
      </c>
      <c r="J32" s="9"/>
      <c r="K32" s="12">
        <f>I32/$I$35</f>
        <v>6.8334918281627133E-2</v>
      </c>
      <c r="L32" s="9"/>
      <c r="M32" s="9">
        <v>0</v>
      </c>
      <c r="N32" s="9"/>
      <c r="O32" s="9">
        <v>16242711252</v>
      </c>
      <c r="P32" s="9"/>
      <c r="Q32" s="9">
        <v>0</v>
      </c>
      <c r="R32" s="9"/>
      <c r="S32" s="9">
        <f t="shared" si="1"/>
        <v>16242711252</v>
      </c>
      <c r="T32" s="9"/>
      <c r="U32" s="12">
        <f>S32/$S$35</f>
        <v>5.4334946959579494E-2</v>
      </c>
    </row>
    <row r="33" spans="1:21">
      <c r="A33" s="1" t="s">
        <v>35</v>
      </c>
      <c r="C33" s="9">
        <v>0</v>
      </c>
      <c r="D33" s="9"/>
      <c r="E33" s="9">
        <v>5741882426</v>
      </c>
      <c r="F33" s="9"/>
      <c r="G33" s="9">
        <v>0</v>
      </c>
      <c r="H33" s="9"/>
      <c r="I33" s="9">
        <f t="shared" si="0"/>
        <v>5741882426</v>
      </c>
      <c r="J33" s="9"/>
      <c r="K33" s="12">
        <f>I33/$I$35</f>
        <v>5.1444016300520173E-2</v>
      </c>
      <c r="L33" s="9"/>
      <c r="M33" s="9">
        <v>0</v>
      </c>
      <c r="N33" s="9"/>
      <c r="O33" s="9">
        <v>8639582766</v>
      </c>
      <c r="P33" s="9"/>
      <c r="Q33" s="9">
        <v>0</v>
      </c>
      <c r="R33" s="9"/>
      <c r="S33" s="9">
        <f t="shared" si="1"/>
        <v>8639582766</v>
      </c>
      <c r="T33" s="9"/>
      <c r="U33" s="12">
        <f>S33/$S$35</f>
        <v>2.8901041461640527E-2</v>
      </c>
    </row>
    <row r="34" spans="1:21">
      <c r="A34" s="1" t="s">
        <v>33</v>
      </c>
      <c r="C34" s="9">
        <v>0</v>
      </c>
      <c r="D34" s="9"/>
      <c r="E34" s="9">
        <v>59941212</v>
      </c>
      <c r="F34" s="9"/>
      <c r="G34" s="9">
        <v>0</v>
      </c>
      <c r="H34" s="9"/>
      <c r="I34" s="9">
        <f t="shared" si="0"/>
        <v>59941212</v>
      </c>
      <c r="J34" s="9"/>
      <c r="K34" s="12">
        <f>I34/$I$35</f>
        <v>5.3703932933873966E-4</v>
      </c>
      <c r="L34" s="9"/>
      <c r="M34" s="9">
        <v>0</v>
      </c>
      <c r="N34" s="9"/>
      <c r="O34" s="9">
        <v>129441028</v>
      </c>
      <c r="P34" s="9"/>
      <c r="Q34" s="9">
        <v>0</v>
      </c>
      <c r="R34" s="9"/>
      <c r="S34" s="9">
        <f t="shared" si="1"/>
        <v>129441028</v>
      </c>
      <c r="T34" s="9"/>
      <c r="U34" s="12">
        <f>S34/$S$35</f>
        <v>4.3300476636297001E-4</v>
      </c>
    </row>
    <row r="35" spans="1:21" ht="24.75" thickBot="1">
      <c r="C35" s="11">
        <f>SUM(C8:C34)</f>
        <v>9561293979</v>
      </c>
      <c r="D35" s="9"/>
      <c r="E35" s="11">
        <f>SUM(E8:E34)</f>
        <v>91599666602</v>
      </c>
      <c r="F35" s="9"/>
      <c r="G35" s="11">
        <f>SUM(G8:G34)</f>
        <v>10453233623</v>
      </c>
      <c r="H35" s="9"/>
      <c r="I35" s="11">
        <f>SUM(I8:I34)</f>
        <v>111614194204</v>
      </c>
      <c r="J35" s="9"/>
      <c r="K35" s="13">
        <f>SUM(K8:K34)</f>
        <v>1.0000000000000002</v>
      </c>
      <c r="L35" s="9"/>
      <c r="M35" s="11">
        <f>SUM(M8:M34)</f>
        <v>9561293979</v>
      </c>
      <c r="N35" s="9"/>
      <c r="O35" s="11">
        <f>SUM(O8:O34)</f>
        <v>245430489737</v>
      </c>
      <c r="P35" s="9"/>
      <c r="Q35" s="11">
        <f>SUM(Q8:Q34)</f>
        <v>43944944134</v>
      </c>
      <c r="R35" s="9"/>
      <c r="S35" s="11">
        <f>SUM(S8:S34)</f>
        <v>298936727850</v>
      </c>
      <c r="T35" s="9"/>
      <c r="U35" s="13">
        <f>SUM(U8:U34)</f>
        <v>1.0000000000000002</v>
      </c>
    </row>
    <row r="36" spans="1:21" ht="24.75" thickTop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24"/>
  <sheetViews>
    <sheetView rightToLeft="1" topLeftCell="A4" workbookViewId="0">
      <selection activeCell="Q10" sqref="Q10"/>
    </sheetView>
  </sheetViews>
  <sheetFormatPr defaultRowHeight="24"/>
  <cols>
    <col min="1" max="1" width="29.71093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20" ht="24.75">
      <c r="A6" s="6" t="s">
        <v>112</v>
      </c>
      <c r="C6" s="7" t="s">
        <v>110</v>
      </c>
      <c r="D6" s="7" t="s">
        <v>110</v>
      </c>
      <c r="E6" s="7" t="s">
        <v>110</v>
      </c>
      <c r="F6" s="7" t="s">
        <v>110</v>
      </c>
      <c r="G6" s="7" t="s">
        <v>110</v>
      </c>
      <c r="H6" s="7" t="s">
        <v>110</v>
      </c>
      <c r="I6" s="7" t="s">
        <v>110</v>
      </c>
      <c r="K6" s="7" t="s">
        <v>111</v>
      </c>
      <c r="L6" s="7" t="s">
        <v>111</v>
      </c>
      <c r="M6" s="7" t="s">
        <v>111</v>
      </c>
      <c r="N6" s="7" t="s">
        <v>111</v>
      </c>
      <c r="O6" s="7" t="s">
        <v>111</v>
      </c>
      <c r="P6" s="7" t="s">
        <v>111</v>
      </c>
      <c r="Q6" s="7" t="s">
        <v>111</v>
      </c>
    </row>
    <row r="7" spans="1:20" ht="24.75">
      <c r="A7" s="7" t="s">
        <v>112</v>
      </c>
      <c r="C7" s="7" t="s">
        <v>137</v>
      </c>
      <c r="E7" s="7" t="s">
        <v>134</v>
      </c>
      <c r="G7" s="7" t="s">
        <v>135</v>
      </c>
      <c r="I7" s="7" t="s">
        <v>138</v>
      </c>
      <c r="K7" s="7" t="s">
        <v>137</v>
      </c>
      <c r="M7" s="7" t="s">
        <v>134</v>
      </c>
      <c r="O7" s="7" t="s">
        <v>135</v>
      </c>
      <c r="Q7" s="7" t="s">
        <v>138</v>
      </c>
    </row>
    <row r="8" spans="1:20">
      <c r="A8" s="1" t="s">
        <v>47</v>
      </c>
      <c r="C8" s="8">
        <v>0</v>
      </c>
      <c r="D8" s="5"/>
      <c r="E8" s="8">
        <v>0</v>
      </c>
      <c r="F8" s="5"/>
      <c r="G8" s="8">
        <v>10860547497</v>
      </c>
      <c r="H8" s="5"/>
      <c r="I8" s="8">
        <f>C8+E8+G8</f>
        <v>10860547497</v>
      </c>
      <c r="J8" s="5"/>
      <c r="K8" s="8">
        <v>0</v>
      </c>
      <c r="L8" s="5"/>
      <c r="M8" s="8">
        <v>0</v>
      </c>
      <c r="N8" s="5"/>
      <c r="O8" s="8">
        <v>13570544541</v>
      </c>
      <c r="P8" s="5"/>
      <c r="Q8" s="8">
        <f>K8+M8+O8</f>
        <v>13570544541</v>
      </c>
      <c r="R8" s="5"/>
      <c r="S8" s="5"/>
      <c r="T8" s="5"/>
    </row>
    <row r="9" spans="1:20">
      <c r="A9" s="1" t="s">
        <v>54</v>
      </c>
      <c r="C9" s="8">
        <v>0</v>
      </c>
      <c r="D9" s="5"/>
      <c r="E9" s="8">
        <v>6128457595</v>
      </c>
      <c r="F9" s="5"/>
      <c r="G9" s="8">
        <v>718293211</v>
      </c>
      <c r="H9" s="5"/>
      <c r="I9" s="8">
        <f t="shared" ref="I9:I22" si="0">C9+E9+G9</f>
        <v>6846750806</v>
      </c>
      <c r="J9" s="5"/>
      <c r="K9" s="8">
        <v>0</v>
      </c>
      <c r="L9" s="5"/>
      <c r="M9" s="8">
        <v>12218242197</v>
      </c>
      <c r="N9" s="5"/>
      <c r="O9" s="8">
        <v>1088030809</v>
      </c>
      <c r="P9" s="5"/>
      <c r="Q9" s="8">
        <f>K9+M9+O9</f>
        <v>13306273006</v>
      </c>
      <c r="R9" s="5"/>
      <c r="S9" s="5"/>
      <c r="T9" s="5"/>
    </row>
    <row r="10" spans="1:20">
      <c r="A10" s="1" t="s">
        <v>57</v>
      </c>
      <c r="C10" s="8">
        <v>0</v>
      </c>
      <c r="D10" s="5"/>
      <c r="E10" s="8">
        <v>1924319154</v>
      </c>
      <c r="F10" s="5"/>
      <c r="G10" s="8">
        <v>0</v>
      </c>
      <c r="H10" s="5"/>
      <c r="I10" s="8">
        <f t="shared" si="0"/>
        <v>1924319154</v>
      </c>
      <c r="J10" s="5"/>
      <c r="K10" s="8">
        <v>0</v>
      </c>
      <c r="L10" s="5"/>
      <c r="M10" s="8">
        <v>2088676312</v>
      </c>
      <c r="N10" s="5"/>
      <c r="O10" s="8">
        <v>0</v>
      </c>
      <c r="P10" s="5"/>
      <c r="Q10" s="8">
        <f t="shared" ref="Q9:Q22" si="1">K10+M10+O10</f>
        <v>2088676312</v>
      </c>
      <c r="R10" s="5"/>
      <c r="S10" s="5"/>
      <c r="T10" s="5"/>
    </row>
    <row r="11" spans="1:20">
      <c r="A11" s="1" t="s">
        <v>81</v>
      </c>
      <c r="C11" s="8">
        <v>0</v>
      </c>
      <c r="D11" s="5"/>
      <c r="E11" s="8">
        <v>582839</v>
      </c>
      <c r="F11" s="5"/>
      <c r="G11" s="8">
        <v>0</v>
      </c>
      <c r="H11" s="5"/>
      <c r="I11" s="8">
        <f t="shared" si="0"/>
        <v>582839</v>
      </c>
      <c r="J11" s="5"/>
      <c r="K11" s="8">
        <v>0</v>
      </c>
      <c r="L11" s="5"/>
      <c r="M11" s="8">
        <v>582839</v>
      </c>
      <c r="N11" s="5"/>
      <c r="O11" s="8">
        <v>0</v>
      </c>
      <c r="P11" s="5"/>
      <c r="Q11" s="8">
        <f t="shared" si="1"/>
        <v>582839</v>
      </c>
      <c r="R11" s="5"/>
      <c r="S11" s="5"/>
      <c r="T11" s="5"/>
    </row>
    <row r="12" spans="1:20">
      <c r="A12" s="1" t="s">
        <v>71</v>
      </c>
      <c r="C12" s="8">
        <v>0</v>
      </c>
      <c r="D12" s="5"/>
      <c r="E12" s="8">
        <v>22382750</v>
      </c>
      <c r="F12" s="5"/>
      <c r="G12" s="8">
        <v>0</v>
      </c>
      <c r="H12" s="5"/>
      <c r="I12" s="8">
        <f t="shared" si="0"/>
        <v>22382750</v>
      </c>
      <c r="J12" s="5"/>
      <c r="K12" s="8">
        <v>0</v>
      </c>
      <c r="L12" s="5"/>
      <c r="M12" s="8">
        <v>22382750</v>
      </c>
      <c r="N12" s="5"/>
      <c r="O12" s="8">
        <v>0</v>
      </c>
      <c r="P12" s="5"/>
      <c r="Q12" s="8">
        <f t="shared" si="1"/>
        <v>22382750</v>
      </c>
      <c r="R12" s="5"/>
      <c r="S12" s="5"/>
      <c r="T12" s="5"/>
    </row>
    <row r="13" spans="1:20">
      <c r="A13" s="1" t="s">
        <v>75</v>
      </c>
      <c r="C13" s="8">
        <v>0</v>
      </c>
      <c r="D13" s="5"/>
      <c r="E13" s="8">
        <v>7033842</v>
      </c>
      <c r="F13" s="5"/>
      <c r="G13" s="8">
        <v>0</v>
      </c>
      <c r="H13" s="5"/>
      <c r="I13" s="8">
        <f t="shared" si="0"/>
        <v>7033842</v>
      </c>
      <c r="J13" s="5"/>
      <c r="K13" s="8">
        <v>0</v>
      </c>
      <c r="L13" s="5"/>
      <c r="M13" s="8">
        <v>7033842</v>
      </c>
      <c r="N13" s="5"/>
      <c r="O13" s="8">
        <v>0</v>
      </c>
      <c r="P13" s="5"/>
      <c r="Q13" s="8">
        <f t="shared" si="1"/>
        <v>7033842</v>
      </c>
      <c r="R13" s="5"/>
      <c r="S13" s="5"/>
      <c r="T13" s="5"/>
    </row>
    <row r="14" spans="1:20">
      <c r="A14" s="1" t="s">
        <v>77</v>
      </c>
      <c r="C14" s="8">
        <v>0</v>
      </c>
      <c r="D14" s="5"/>
      <c r="E14" s="8">
        <v>235440163</v>
      </c>
      <c r="F14" s="5"/>
      <c r="G14" s="8">
        <v>0</v>
      </c>
      <c r="H14" s="5"/>
      <c r="I14" s="8">
        <f t="shared" si="0"/>
        <v>235440163</v>
      </c>
      <c r="J14" s="5"/>
      <c r="K14" s="8">
        <v>0</v>
      </c>
      <c r="L14" s="5"/>
      <c r="M14" s="8">
        <v>235440163</v>
      </c>
      <c r="N14" s="5"/>
      <c r="O14" s="8">
        <v>0</v>
      </c>
      <c r="P14" s="5"/>
      <c r="Q14" s="8">
        <f t="shared" si="1"/>
        <v>235440163</v>
      </c>
      <c r="R14" s="5"/>
      <c r="S14" s="5"/>
      <c r="T14" s="5"/>
    </row>
    <row r="15" spans="1:20">
      <c r="A15" s="1" t="s">
        <v>60</v>
      </c>
      <c r="C15" s="8">
        <v>0</v>
      </c>
      <c r="D15" s="5"/>
      <c r="E15" s="8">
        <v>8695951092</v>
      </c>
      <c r="F15" s="5"/>
      <c r="G15" s="8">
        <v>0</v>
      </c>
      <c r="H15" s="5"/>
      <c r="I15" s="8">
        <f t="shared" si="0"/>
        <v>8695951092</v>
      </c>
      <c r="J15" s="5"/>
      <c r="K15" s="8">
        <v>0</v>
      </c>
      <c r="L15" s="5"/>
      <c r="M15" s="8">
        <v>22370569041</v>
      </c>
      <c r="N15" s="5"/>
      <c r="O15" s="8">
        <v>0</v>
      </c>
      <c r="P15" s="5"/>
      <c r="Q15" s="8">
        <f t="shared" si="1"/>
        <v>22370569041</v>
      </c>
      <c r="R15" s="5"/>
      <c r="S15" s="5"/>
      <c r="T15" s="5"/>
    </row>
    <row r="16" spans="1:20">
      <c r="A16" s="1" t="s">
        <v>84</v>
      </c>
      <c r="C16" s="8">
        <v>0</v>
      </c>
      <c r="D16" s="5"/>
      <c r="E16" s="8">
        <v>907477833</v>
      </c>
      <c r="F16" s="5"/>
      <c r="G16" s="8">
        <v>0</v>
      </c>
      <c r="H16" s="5"/>
      <c r="I16" s="8">
        <f t="shared" si="0"/>
        <v>907477833</v>
      </c>
      <c r="J16" s="5"/>
      <c r="K16" s="8">
        <v>0</v>
      </c>
      <c r="L16" s="5"/>
      <c r="M16" s="8">
        <v>907477833</v>
      </c>
      <c r="N16" s="5"/>
      <c r="O16" s="8">
        <v>0</v>
      </c>
      <c r="P16" s="5"/>
      <c r="Q16" s="8">
        <f t="shared" si="1"/>
        <v>907477833</v>
      </c>
      <c r="R16" s="5"/>
      <c r="S16" s="5"/>
      <c r="T16" s="5"/>
    </row>
    <row r="17" spans="1:20">
      <c r="A17" s="1" t="s">
        <v>63</v>
      </c>
      <c r="C17" s="8">
        <v>0</v>
      </c>
      <c r="D17" s="5"/>
      <c r="E17" s="8">
        <v>2523328648</v>
      </c>
      <c r="F17" s="5"/>
      <c r="G17" s="8">
        <v>0</v>
      </c>
      <c r="H17" s="5"/>
      <c r="I17" s="8">
        <f t="shared" si="0"/>
        <v>2523328648</v>
      </c>
      <c r="J17" s="5"/>
      <c r="K17" s="8">
        <v>0</v>
      </c>
      <c r="L17" s="5"/>
      <c r="M17" s="8">
        <v>4859350688</v>
      </c>
      <c r="N17" s="5"/>
      <c r="O17" s="8">
        <v>0</v>
      </c>
      <c r="P17" s="5"/>
      <c r="Q17" s="8">
        <f t="shared" si="1"/>
        <v>4859350688</v>
      </c>
      <c r="R17" s="5"/>
      <c r="S17" s="5"/>
      <c r="T17" s="5"/>
    </row>
    <row r="18" spans="1:20">
      <c r="A18" s="1" t="s">
        <v>78</v>
      </c>
      <c r="C18" s="8">
        <v>0</v>
      </c>
      <c r="D18" s="5"/>
      <c r="E18" s="8">
        <v>40302907</v>
      </c>
      <c r="F18" s="5"/>
      <c r="G18" s="8">
        <v>0</v>
      </c>
      <c r="H18" s="5"/>
      <c r="I18" s="8">
        <f t="shared" si="0"/>
        <v>40302907</v>
      </c>
      <c r="J18" s="5"/>
      <c r="K18" s="8">
        <v>0</v>
      </c>
      <c r="L18" s="5"/>
      <c r="M18" s="8">
        <v>40302907</v>
      </c>
      <c r="N18" s="5"/>
      <c r="O18" s="8">
        <v>0</v>
      </c>
      <c r="P18" s="5"/>
      <c r="Q18" s="8">
        <f t="shared" si="1"/>
        <v>40302907</v>
      </c>
      <c r="R18" s="5"/>
      <c r="S18" s="5"/>
      <c r="T18" s="5"/>
    </row>
    <row r="19" spans="1:20">
      <c r="A19" s="1" t="s">
        <v>65</v>
      </c>
      <c r="C19" s="8">
        <v>0</v>
      </c>
      <c r="D19" s="5"/>
      <c r="E19" s="8">
        <v>32209148</v>
      </c>
      <c r="F19" s="5"/>
      <c r="G19" s="8">
        <v>0</v>
      </c>
      <c r="H19" s="5"/>
      <c r="I19" s="8">
        <f t="shared" si="0"/>
        <v>32209148</v>
      </c>
      <c r="J19" s="5"/>
      <c r="K19" s="8">
        <v>0</v>
      </c>
      <c r="L19" s="5"/>
      <c r="M19" s="8">
        <v>32209148</v>
      </c>
      <c r="N19" s="5"/>
      <c r="O19" s="8">
        <v>0</v>
      </c>
      <c r="P19" s="5"/>
      <c r="Q19" s="8">
        <f t="shared" si="1"/>
        <v>32209148</v>
      </c>
      <c r="R19" s="5"/>
      <c r="S19" s="5"/>
      <c r="T19" s="5"/>
    </row>
    <row r="20" spans="1:20">
      <c r="A20" s="1" t="s">
        <v>51</v>
      </c>
      <c r="C20" s="8">
        <v>0</v>
      </c>
      <c r="D20" s="5"/>
      <c r="E20" s="8">
        <v>5761955456</v>
      </c>
      <c r="F20" s="5"/>
      <c r="G20" s="8">
        <v>0</v>
      </c>
      <c r="H20" s="5"/>
      <c r="I20" s="8">
        <f t="shared" si="0"/>
        <v>5761955456</v>
      </c>
      <c r="J20" s="5"/>
      <c r="K20" s="8">
        <v>0</v>
      </c>
      <c r="L20" s="5"/>
      <c r="M20" s="8">
        <v>13885845181</v>
      </c>
      <c r="N20" s="5"/>
      <c r="O20" s="8">
        <v>0</v>
      </c>
      <c r="P20" s="5"/>
      <c r="Q20" s="8">
        <f t="shared" si="1"/>
        <v>13885845181</v>
      </c>
      <c r="R20" s="5"/>
      <c r="S20" s="5"/>
      <c r="T20" s="5"/>
    </row>
    <row r="21" spans="1:20">
      <c r="A21" s="1" t="s">
        <v>73</v>
      </c>
      <c r="C21" s="8">
        <v>0</v>
      </c>
      <c r="D21" s="5"/>
      <c r="E21" s="8">
        <v>60714756</v>
      </c>
      <c r="F21" s="5"/>
      <c r="G21" s="8">
        <v>0</v>
      </c>
      <c r="H21" s="5"/>
      <c r="I21" s="8">
        <f t="shared" si="0"/>
        <v>60714756</v>
      </c>
      <c r="J21" s="5"/>
      <c r="K21" s="8">
        <v>0</v>
      </c>
      <c r="L21" s="5"/>
      <c r="M21" s="8">
        <v>60714756</v>
      </c>
      <c r="N21" s="5"/>
      <c r="O21" s="8">
        <v>0</v>
      </c>
      <c r="P21" s="5"/>
      <c r="Q21" s="8">
        <f t="shared" si="1"/>
        <v>60714756</v>
      </c>
      <c r="R21" s="5"/>
      <c r="S21" s="5"/>
      <c r="T21" s="5"/>
    </row>
    <row r="22" spans="1:20">
      <c r="A22" s="1" t="s">
        <v>68</v>
      </c>
      <c r="C22" s="8">
        <v>0</v>
      </c>
      <c r="D22" s="5"/>
      <c r="E22" s="8">
        <v>18590356</v>
      </c>
      <c r="F22" s="5"/>
      <c r="G22" s="8">
        <v>0</v>
      </c>
      <c r="H22" s="5"/>
      <c r="I22" s="8">
        <f t="shared" si="0"/>
        <v>18590356</v>
      </c>
      <c r="J22" s="5"/>
      <c r="K22" s="8">
        <v>0</v>
      </c>
      <c r="L22" s="5"/>
      <c r="M22" s="8">
        <v>18590356</v>
      </c>
      <c r="N22" s="5"/>
      <c r="O22" s="8">
        <v>0</v>
      </c>
      <c r="P22" s="5"/>
      <c r="Q22" s="8">
        <f t="shared" si="1"/>
        <v>18590356</v>
      </c>
      <c r="R22" s="5"/>
      <c r="S22" s="5"/>
      <c r="T22" s="5"/>
    </row>
    <row r="23" spans="1:20" ht="24.75" thickBot="1">
      <c r="C23" s="14">
        <f>SUM(C8:C22)</f>
        <v>0</v>
      </c>
      <c r="D23" s="5"/>
      <c r="E23" s="14">
        <f>SUM(E8:E22)</f>
        <v>26358746539</v>
      </c>
      <c r="F23" s="5"/>
      <c r="G23" s="14">
        <f>SUM(G8:G22)</f>
        <v>11578840708</v>
      </c>
      <c r="H23" s="5"/>
      <c r="I23" s="14">
        <f>SUM(I8:I22)</f>
        <v>37937587247</v>
      </c>
      <c r="J23" s="5"/>
      <c r="K23" s="14">
        <f>SUM(K8:K22)</f>
        <v>0</v>
      </c>
      <c r="L23" s="5"/>
      <c r="M23" s="14">
        <f>SUM(M8:M22)</f>
        <v>56747418013</v>
      </c>
      <c r="N23" s="5"/>
      <c r="O23" s="14">
        <f>SUM(O8:O22)</f>
        <v>14658575350</v>
      </c>
      <c r="P23" s="5"/>
      <c r="Q23" s="14">
        <f>SUM(Q8:Q22)</f>
        <v>71405993363</v>
      </c>
      <c r="R23" s="5"/>
      <c r="S23" s="5"/>
      <c r="T23" s="5"/>
    </row>
    <row r="24" spans="1:20" ht="24.75" thickTop="1">
      <c r="E24" s="4"/>
      <c r="G24" s="4"/>
      <c r="M24" s="4"/>
      <c r="O2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T15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20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20" ht="24.75">
      <c r="A6" s="7" t="s">
        <v>139</v>
      </c>
      <c r="B6" s="7" t="s">
        <v>139</v>
      </c>
      <c r="C6" s="7" t="s">
        <v>139</v>
      </c>
      <c r="E6" s="7" t="s">
        <v>110</v>
      </c>
      <c r="F6" s="7" t="s">
        <v>110</v>
      </c>
      <c r="G6" s="7" t="s">
        <v>110</v>
      </c>
      <c r="I6" s="7" t="s">
        <v>111</v>
      </c>
      <c r="J6" s="7" t="s">
        <v>111</v>
      </c>
      <c r="K6" s="7" t="s">
        <v>111</v>
      </c>
    </row>
    <row r="7" spans="1:20" ht="24.75">
      <c r="A7" s="7" t="s">
        <v>140</v>
      </c>
      <c r="C7" s="7" t="s">
        <v>95</v>
      </c>
      <c r="E7" s="7" t="s">
        <v>141</v>
      </c>
      <c r="G7" s="7" t="s">
        <v>142</v>
      </c>
      <c r="I7" s="7" t="s">
        <v>141</v>
      </c>
      <c r="K7" s="7" t="s">
        <v>142</v>
      </c>
    </row>
    <row r="8" spans="1:20">
      <c r="A8" s="1" t="s">
        <v>101</v>
      </c>
      <c r="C8" s="5" t="s">
        <v>102</v>
      </c>
      <c r="D8" s="5"/>
      <c r="E8" s="8">
        <v>69347</v>
      </c>
      <c r="F8" s="5"/>
      <c r="G8" s="12">
        <f>E8/$E$10</f>
        <v>3.2543741701720124E-4</v>
      </c>
      <c r="H8" s="5"/>
      <c r="I8" s="8">
        <v>5118005</v>
      </c>
      <c r="J8" s="5"/>
      <c r="K8" s="12">
        <f>I8/$I$10</f>
        <v>2.3446825263562125E-2</v>
      </c>
      <c r="L8" s="5"/>
      <c r="M8" s="5"/>
      <c r="N8" s="5"/>
      <c r="O8" s="5"/>
      <c r="P8" s="5"/>
      <c r="Q8" s="5"/>
      <c r="R8" s="5"/>
      <c r="S8" s="5"/>
      <c r="T8" s="5"/>
    </row>
    <row r="9" spans="1:20">
      <c r="A9" s="1" t="s">
        <v>105</v>
      </c>
      <c r="C9" s="5" t="s">
        <v>106</v>
      </c>
      <c r="D9" s="5"/>
      <c r="E9" s="8">
        <v>213019242</v>
      </c>
      <c r="F9" s="5"/>
      <c r="G9" s="12">
        <f>E9/$E$10</f>
        <v>0.99967456258298282</v>
      </c>
      <c r="H9" s="5"/>
      <c r="I9" s="8">
        <v>213163359</v>
      </c>
      <c r="J9" s="5"/>
      <c r="K9" s="12">
        <f>I9/$I$10</f>
        <v>0.97655317473643788</v>
      </c>
      <c r="L9" s="5"/>
      <c r="M9" s="5"/>
      <c r="N9" s="5"/>
      <c r="O9" s="5"/>
      <c r="P9" s="5"/>
      <c r="Q9" s="5"/>
      <c r="R9" s="5"/>
      <c r="S9" s="5"/>
      <c r="T9" s="5"/>
    </row>
    <row r="10" spans="1:20" ht="24.75" thickBot="1">
      <c r="C10" s="5"/>
      <c r="D10" s="5"/>
      <c r="E10" s="14">
        <f>SUM(E8:E9)</f>
        <v>213088589</v>
      </c>
      <c r="F10" s="5"/>
      <c r="G10" s="15">
        <f>SUM(G8:G9)</f>
        <v>1</v>
      </c>
      <c r="H10" s="5"/>
      <c r="I10" s="14">
        <f>SUM(I8:I9)</f>
        <v>218281364</v>
      </c>
      <c r="J10" s="5"/>
      <c r="K10" s="15">
        <f>SUM(K8:K9)</f>
        <v>1</v>
      </c>
      <c r="L10" s="5"/>
      <c r="M10" s="5"/>
      <c r="N10" s="5"/>
      <c r="O10" s="5"/>
      <c r="P10" s="5"/>
      <c r="Q10" s="5"/>
      <c r="R10" s="5"/>
      <c r="S10" s="5"/>
      <c r="T10" s="5"/>
    </row>
    <row r="11" spans="1:20" ht="24.75" thickTop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N23" sqref="N23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" t="s">
        <v>0</v>
      </c>
      <c r="B2" s="2"/>
      <c r="C2" s="2"/>
      <c r="D2" s="2"/>
      <c r="E2" s="2"/>
    </row>
    <row r="3" spans="1:5" ht="24.75">
      <c r="A3" s="2" t="s">
        <v>108</v>
      </c>
      <c r="B3" s="2"/>
      <c r="C3" s="2"/>
      <c r="D3" s="2"/>
      <c r="E3" s="2"/>
    </row>
    <row r="4" spans="1:5" ht="24.75">
      <c r="A4" s="2" t="s">
        <v>2</v>
      </c>
      <c r="B4" s="2"/>
      <c r="C4" s="2"/>
      <c r="D4" s="2"/>
      <c r="E4" s="2"/>
    </row>
    <row r="5" spans="1:5" ht="24.75">
      <c r="C5" s="6" t="s">
        <v>110</v>
      </c>
      <c r="E5" s="3" t="s">
        <v>151</v>
      </c>
    </row>
    <row r="6" spans="1:5" ht="24.75">
      <c r="A6" s="6" t="s">
        <v>143</v>
      </c>
      <c r="C6" s="7"/>
      <c r="E6" s="16" t="s">
        <v>152</v>
      </c>
    </row>
    <row r="7" spans="1:5" ht="24.75">
      <c r="A7" s="7" t="s">
        <v>143</v>
      </c>
      <c r="C7" s="7" t="s">
        <v>98</v>
      </c>
      <c r="E7" s="7" t="s">
        <v>98</v>
      </c>
    </row>
    <row r="8" spans="1:5">
      <c r="A8" s="1" t="s">
        <v>144</v>
      </c>
      <c r="C8" s="8">
        <v>0</v>
      </c>
      <c r="D8" s="5"/>
      <c r="E8" s="8">
        <v>52461978</v>
      </c>
    </row>
    <row r="9" spans="1:5" ht="24.75" thickBot="1">
      <c r="C9" s="14">
        <f>SUM(C8:C8)</f>
        <v>0</v>
      </c>
      <c r="D9" s="5"/>
      <c r="E9" s="14">
        <f>SUM(E8:E8)</f>
        <v>52461978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H6" zoomScaleNormal="100" workbookViewId="0">
      <selection activeCell="AK21" sqref="AK21"/>
    </sheetView>
  </sheetViews>
  <sheetFormatPr defaultRowHeight="2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customWidth="1"/>
    <col min="30" max="30" width="1.85546875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6" spans="1:37" ht="24.75">
      <c r="A6" s="7" t="s">
        <v>39</v>
      </c>
      <c r="B6" s="7" t="s">
        <v>39</v>
      </c>
      <c r="C6" s="7" t="s">
        <v>39</v>
      </c>
      <c r="D6" s="7" t="s">
        <v>39</v>
      </c>
      <c r="E6" s="7" t="s">
        <v>39</v>
      </c>
      <c r="F6" s="7" t="s">
        <v>39</v>
      </c>
      <c r="G6" s="7" t="s">
        <v>39</v>
      </c>
      <c r="H6" s="7" t="s">
        <v>39</v>
      </c>
      <c r="I6" s="7" t="s">
        <v>39</v>
      </c>
      <c r="J6" s="7" t="s">
        <v>39</v>
      </c>
      <c r="K6" s="7" t="s">
        <v>39</v>
      </c>
      <c r="L6" s="7" t="s">
        <v>39</v>
      </c>
      <c r="M6" s="7" t="s">
        <v>39</v>
      </c>
      <c r="O6" s="7" t="s">
        <v>148</v>
      </c>
      <c r="P6" s="7" t="s">
        <v>4</v>
      </c>
      <c r="Q6" s="7" t="s">
        <v>4</v>
      </c>
      <c r="R6" s="7" t="s">
        <v>4</v>
      </c>
      <c r="S6" s="7" t="s">
        <v>4</v>
      </c>
      <c r="U6" s="7" t="s">
        <v>5</v>
      </c>
      <c r="V6" s="7" t="s">
        <v>5</v>
      </c>
      <c r="W6" s="7" t="s">
        <v>5</v>
      </c>
      <c r="X6" s="7" t="s">
        <v>5</v>
      </c>
      <c r="Y6" s="7" t="s">
        <v>5</v>
      </c>
      <c r="Z6" s="7" t="s">
        <v>5</v>
      </c>
      <c r="AA6" s="7" t="s">
        <v>5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</row>
    <row r="7" spans="1:37" ht="24.75">
      <c r="A7" s="6" t="s">
        <v>40</v>
      </c>
      <c r="C7" s="6" t="s">
        <v>41</v>
      </c>
      <c r="E7" s="6" t="s">
        <v>42</v>
      </c>
      <c r="G7" s="6" t="s">
        <v>43</v>
      </c>
      <c r="I7" s="6" t="s">
        <v>44</v>
      </c>
      <c r="K7" s="6" t="s">
        <v>45</v>
      </c>
      <c r="M7" s="6" t="s">
        <v>38</v>
      </c>
      <c r="O7" s="6" t="s">
        <v>7</v>
      </c>
      <c r="Q7" s="6" t="s">
        <v>8</v>
      </c>
      <c r="S7" s="6" t="s">
        <v>9</v>
      </c>
      <c r="U7" s="7" t="s">
        <v>10</v>
      </c>
      <c r="V7" s="7" t="s">
        <v>10</v>
      </c>
      <c r="W7" s="7" t="s">
        <v>10</v>
      </c>
      <c r="Y7" s="7" t="s">
        <v>11</v>
      </c>
      <c r="Z7" s="7" t="s">
        <v>11</v>
      </c>
      <c r="AA7" s="7" t="s">
        <v>11</v>
      </c>
      <c r="AC7" s="6" t="s">
        <v>7</v>
      </c>
      <c r="AE7" s="6" t="s">
        <v>46</v>
      </c>
      <c r="AG7" s="6" t="s">
        <v>8</v>
      </c>
      <c r="AI7" s="6" t="s">
        <v>9</v>
      </c>
      <c r="AK7" s="6" t="s">
        <v>13</v>
      </c>
    </row>
    <row r="8" spans="1:37" ht="24.75">
      <c r="A8" s="7" t="s">
        <v>40</v>
      </c>
      <c r="C8" s="7" t="s">
        <v>41</v>
      </c>
      <c r="E8" s="7" t="s">
        <v>42</v>
      </c>
      <c r="G8" s="7" t="s">
        <v>43</v>
      </c>
      <c r="I8" s="7" t="s">
        <v>44</v>
      </c>
      <c r="K8" s="7" t="s">
        <v>45</v>
      </c>
      <c r="M8" s="7" t="s">
        <v>38</v>
      </c>
      <c r="O8" s="7" t="s">
        <v>7</v>
      </c>
      <c r="Q8" s="7" t="s">
        <v>8</v>
      </c>
      <c r="S8" s="7" t="s">
        <v>9</v>
      </c>
      <c r="U8" s="7" t="s">
        <v>7</v>
      </c>
      <c r="W8" s="7" t="s">
        <v>8</v>
      </c>
      <c r="Y8" s="7" t="s">
        <v>7</v>
      </c>
      <c r="AA8" s="7" t="s">
        <v>14</v>
      </c>
      <c r="AC8" s="7" t="s">
        <v>7</v>
      </c>
      <c r="AE8" s="7" t="s">
        <v>46</v>
      </c>
      <c r="AG8" s="7" t="s">
        <v>8</v>
      </c>
      <c r="AI8" s="7" t="s">
        <v>9</v>
      </c>
      <c r="AK8" s="7" t="s">
        <v>13</v>
      </c>
    </row>
    <row r="9" spans="1:37">
      <c r="A9" s="1" t="s">
        <v>47</v>
      </c>
      <c r="C9" s="5" t="s">
        <v>48</v>
      </c>
      <c r="D9" s="5"/>
      <c r="E9" s="5" t="s">
        <v>48</v>
      </c>
      <c r="F9" s="5"/>
      <c r="G9" s="5" t="s">
        <v>49</v>
      </c>
      <c r="H9" s="5"/>
      <c r="I9" s="5" t="s">
        <v>50</v>
      </c>
      <c r="J9" s="5"/>
      <c r="K9" s="8">
        <v>0</v>
      </c>
      <c r="L9" s="5"/>
      <c r="M9" s="8">
        <v>0</v>
      </c>
      <c r="N9" s="5"/>
      <c r="O9" s="8">
        <v>248275</v>
      </c>
      <c r="P9" s="5"/>
      <c r="Q9" s="8">
        <v>237414452503</v>
      </c>
      <c r="R9" s="5"/>
      <c r="S9" s="8">
        <v>245047691554</v>
      </c>
      <c r="T9" s="5"/>
      <c r="U9" s="8">
        <v>0</v>
      </c>
      <c r="V9" s="5"/>
      <c r="W9" s="8">
        <v>0</v>
      </c>
      <c r="X9" s="5"/>
      <c r="Y9" s="8">
        <v>248275</v>
      </c>
      <c r="Z9" s="5"/>
      <c r="AA9" s="8">
        <v>248275000000</v>
      </c>
      <c r="AB9" s="5"/>
      <c r="AC9" s="8">
        <v>0</v>
      </c>
      <c r="AD9" s="8"/>
      <c r="AE9" s="8">
        <v>0</v>
      </c>
      <c r="AF9" s="5"/>
      <c r="AG9" s="8">
        <v>0</v>
      </c>
      <c r="AH9" s="5"/>
      <c r="AI9" s="8">
        <v>0</v>
      </c>
      <c r="AK9" s="12">
        <v>0</v>
      </c>
    </row>
    <row r="10" spans="1:37">
      <c r="A10" s="1" t="s">
        <v>51</v>
      </c>
      <c r="C10" s="5" t="s">
        <v>48</v>
      </c>
      <c r="D10" s="5"/>
      <c r="E10" s="5" t="s">
        <v>48</v>
      </c>
      <c r="F10" s="5"/>
      <c r="G10" s="5" t="s">
        <v>52</v>
      </c>
      <c r="H10" s="5"/>
      <c r="I10" s="5" t="s">
        <v>53</v>
      </c>
      <c r="J10" s="5"/>
      <c r="K10" s="8">
        <v>0</v>
      </c>
      <c r="L10" s="5"/>
      <c r="M10" s="8">
        <v>0</v>
      </c>
      <c r="N10" s="5"/>
      <c r="O10" s="8">
        <v>300000</v>
      </c>
      <c r="P10" s="5"/>
      <c r="Q10" s="8">
        <v>283351270825</v>
      </c>
      <c r="R10" s="5"/>
      <c r="S10" s="8">
        <v>291475160550</v>
      </c>
      <c r="T10" s="5"/>
      <c r="U10" s="8">
        <v>0</v>
      </c>
      <c r="V10" s="5"/>
      <c r="W10" s="8">
        <v>0</v>
      </c>
      <c r="X10" s="5"/>
      <c r="Y10" s="8">
        <v>0</v>
      </c>
      <c r="Z10" s="5"/>
      <c r="AA10" s="8">
        <v>0</v>
      </c>
      <c r="AB10" s="5"/>
      <c r="AC10" s="8">
        <v>300000</v>
      </c>
      <c r="AD10" s="8"/>
      <c r="AE10" s="8">
        <v>990970</v>
      </c>
      <c r="AF10" s="5"/>
      <c r="AG10" s="8">
        <v>283351270825</v>
      </c>
      <c r="AH10" s="5"/>
      <c r="AI10" s="8">
        <v>297237116006</v>
      </c>
      <c r="AK10" s="12">
        <v>0.10797989834657201</v>
      </c>
    </row>
    <row r="11" spans="1:37">
      <c r="A11" s="1" t="s">
        <v>54</v>
      </c>
      <c r="C11" s="5" t="s">
        <v>48</v>
      </c>
      <c r="D11" s="5"/>
      <c r="E11" s="5" t="s">
        <v>48</v>
      </c>
      <c r="F11" s="5"/>
      <c r="G11" s="5" t="s">
        <v>55</v>
      </c>
      <c r="H11" s="5"/>
      <c r="I11" s="5" t="s">
        <v>56</v>
      </c>
      <c r="J11" s="5"/>
      <c r="K11" s="8">
        <v>0</v>
      </c>
      <c r="L11" s="5"/>
      <c r="M11" s="8">
        <v>0</v>
      </c>
      <c r="N11" s="5"/>
      <c r="O11" s="8">
        <v>296300</v>
      </c>
      <c r="P11" s="5"/>
      <c r="Q11" s="8">
        <v>274141436281</v>
      </c>
      <c r="R11" s="5"/>
      <c r="S11" s="8">
        <v>280231220883</v>
      </c>
      <c r="T11" s="5"/>
      <c r="U11" s="8">
        <v>0</v>
      </c>
      <c r="V11" s="5"/>
      <c r="W11" s="8">
        <v>0</v>
      </c>
      <c r="X11" s="5"/>
      <c r="Y11" s="8">
        <v>22400</v>
      </c>
      <c r="Z11" s="5"/>
      <c r="AA11" s="8">
        <v>21443126733</v>
      </c>
      <c r="AB11" s="5"/>
      <c r="AC11" s="8">
        <v>273900</v>
      </c>
      <c r="AD11" s="8"/>
      <c r="AE11" s="8">
        <v>970000</v>
      </c>
      <c r="AF11" s="5"/>
      <c r="AG11" s="8">
        <v>253416602759</v>
      </c>
      <c r="AH11" s="5"/>
      <c r="AI11" s="8">
        <v>265634844956</v>
      </c>
      <c r="AK11" s="12">
        <v>9.6499467970471431E-2</v>
      </c>
    </row>
    <row r="12" spans="1:37">
      <c r="A12" s="1" t="s">
        <v>57</v>
      </c>
      <c r="C12" s="5" t="s">
        <v>48</v>
      </c>
      <c r="D12" s="5"/>
      <c r="E12" s="5" t="s">
        <v>48</v>
      </c>
      <c r="F12" s="5"/>
      <c r="G12" s="5" t="s">
        <v>58</v>
      </c>
      <c r="H12" s="5"/>
      <c r="I12" s="5" t="s">
        <v>59</v>
      </c>
      <c r="J12" s="5"/>
      <c r="K12" s="8">
        <v>0</v>
      </c>
      <c r="L12" s="5"/>
      <c r="M12" s="8">
        <v>0</v>
      </c>
      <c r="N12" s="5"/>
      <c r="O12" s="8">
        <v>100400</v>
      </c>
      <c r="P12" s="5"/>
      <c r="Q12" s="8">
        <v>89371191581</v>
      </c>
      <c r="R12" s="5"/>
      <c r="S12" s="8">
        <v>89535548739</v>
      </c>
      <c r="T12" s="5"/>
      <c r="U12" s="8">
        <v>0</v>
      </c>
      <c r="V12" s="5"/>
      <c r="W12" s="8">
        <v>0</v>
      </c>
      <c r="X12" s="5"/>
      <c r="Y12" s="8">
        <v>0</v>
      </c>
      <c r="Z12" s="5"/>
      <c r="AA12" s="8">
        <v>0</v>
      </c>
      <c r="AB12" s="5"/>
      <c r="AC12" s="8">
        <v>100400</v>
      </c>
      <c r="AD12" s="8"/>
      <c r="AE12" s="8">
        <v>911120</v>
      </c>
      <c r="AF12" s="5"/>
      <c r="AG12" s="8">
        <v>89371191581</v>
      </c>
      <c r="AH12" s="5"/>
      <c r="AI12" s="8">
        <v>91459867893</v>
      </c>
      <c r="AK12" s="12">
        <v>3.3225417372431017E-2</v>
      </c>
    </row>
    <row r="13" spans="1:37">
      <c r="A13" s="1" t="s">
        <v>60</v>
      </c>
      <c r="C13" s="5" t="s">
        <v>48</v>
      </c>
      <c r="D13" s="5"/>
      <c r="E13" s="5" t="s">
        <v>48</v>
      </c>
      <c r="F13" s="5"/>
      <c r="G13" s="5" t="s">
        <v>61</v>
      </c>
      <c r="H13" s="5"/>
      <c r="I13" s="5" t="s">
        <v>62</v>
      </c>
      <c r="J13" s="5"/>
      <c r="K13" s="8">
        <v>0</v>
      </c>
      <c r="L13" s="5"/>
      <c r="M13" s="8">
        <v>0</v>
      </c>
      <c r="N13" s="5"/>
      <c r="O13" s="8">
        <v>549121</v>
      </c>
      <c r="P13" s="5"/>
      <c r="Q13" s="8">
        <v>453899518525</v>
      </c>
      <c r="R13" s="5"/>
      <c r="S13" s="8">
        <v>467574136474</v>
      </c>
      <c r="T13" s="5"/>
      <c r="U13" s="8">
        <v>0</v>
      </c>
      <c r="V13" s="5"/>
      <c r="W13" s="8">
        <v>0</v>
      </c>
      <c r="X13" s="5"/>
      <c r="Y13" s="8">
        <v>0</v>
      </c>
      <c r="Z13" s="5"/>
      <c r="AA13" s="8">
        <v>0</v>
      </c>
      <c r="AB13" s="5"/>
      <c r="AC13" s="8">
        <v>549121</v>
      </c>
      <c r="AD13" s="8"/>
      <c r="AE13" s="8">
        <v>867489</v>
      </c>
      <c r="AF13" s="5"/>
      <c r="AG13" s="8">
        <v>453899518525</v>
      </c>
      <c r="AH13" s="5"/>
      <c r="AI13" s="8">
        <v>476270087566</v>
      </c>
      <c r="AK13" s="12">
        <v>0.17301875462905353</v>
      </c>
    </row>
    <row r="14" spans="1:37">
      <c r="A14" s="1" t="s">
        <v>63</v>
      </c>
      <c r="C14" s="5" t="s">
        <v>48</v>
      </c>
      <c r="D14" s="5"/>
      <c r="E14" s="5" t="s">
        <v>48</v>
      </c>
      <c r="F14" s="5"/>
      <c r="G14" s="5" t="s">
        <v>61</v>
      </c>
      <c r="H14" s="5"/>
      <c r="I14" s="5" t="s">
        <v>64</v>
      </c>
      <c r="J14" s="5"/>
      <c r="K14" s="8">
        <v>0</v>
      </c>
      <c r="L14" s="5"/>
      <c r="M14" s="8">
        <v>0</v>
      </c>
      <c r="N14" s="5"/>
      <c r="O14" s="8">
        <v>250000</v>
      </c>
      <c r="P14" s="5"/>
      <c r="Q14" s="8">
        <v>198771020700</v>
      </c>
      <c r="R14" s="5"/>
      <c r="S14" s="8">
        <v>201107042743</v>
      </c>
      <c r="T14" s="5"/>
      <c r="U14" s="8">
        <v>60000</v>
      </c>
      <c r="V14" s="5"/>
      <c r="W14" s="8">
        <v>48479785362</v>
      </c>
      <c r="X14" s="5"/>
      <c r="Y14" s="8">
        <v>0</v>
      </c>
      <c r="Z14" s="5"/>
      <c r="AA14" s="8">
        <v>0</v>
      </c>
      <c r="AB14" s="5"/>
      <c r="AC14" s="8">
        <v>310000</v>
      </c>
      <c r="AD14" s="8"/>
      <c r="AE14" s="8">
        <v>813406</v>
      </c>
      <c r="AF14" s="5"/>
      <c r="AG14" s="8">
        <v>247250806062</v>
      </c>
      <c r="AH14" s="5"/>
      <c r="AI14" s="8">
        <v>252110156759</v>
      </c>
      <c r="AK14" s="12">
        <v>9.1586237492136804E-2</v>
      </c>
    </row>
    <row r="15" spans="1:37">
      <c r="A15" s="1" t="s">
        <v>65</v>
      </c>
      <c r="C15" s="5" t="s">
        <v>48</v>
      </c>
      <c r="D15" s="5"/>
      <c r="E15" s="5" t="s">
        <v>48</v>
      </c>
      <c r="F15" s="5"/>
      <c r="G15" s="5" t="s">
        <v>66</v>
      </c>
      <c r="H15" s="5"/>
      <c r="I15" s="5" t="s">
        <v>67</v>
      </c>
      <c r="J15" s="5"/>
      <c r="K15" s="8">
        <v>0</v>
      </c>
      <c r="L15" s="5"/>
      <c r="M15" s="8">
        <v>0</v>
      </c>
      <c r="N15" s="5"/>
      <c r="O15" s="8">
        <v>0</v>
      </c>
      <c r="P15" s="5"/>
      <c r="Q15" s="8">
        <v>0</v>
      </c>
      <c r="R15" s="5"/>
      <c r="S15" s="8">
        <v>0</v>
      </c>
      <c r="T15" s="5"/>
      <c r="U15" s="8">
        <v>6400</v>
      </c>
      <c r="V15" s="5"/>
      <c r="W15" s="8">
        <v>4333847360</v>
      </c>
      <c r="X15" s="5"/>
      <c r="Y15" s="8">
        <v>0</v>
      </c>
      <c r="Z15" s="5"/>
      <c r="AA15" s="8">
        <v>0</v>
      </c>
      <c r="AB15" s="5"/>
      <c r="AC15" s="8">
        <v>6400</v>
      </c>
      <c r="AD15" s="8"/>
      <c r="AE15" s="8">
        <v>682320</v>
      </c>
      <c r="AF15" s="5"/>
      <c r="AG15" s="8">
        <v>4333847360</v>
      </c>
      <c r="AH15" s="5"/>
      <c r="AI15" s="8">
        <v>4366056508</v>
      </c>
      <c r="AK15" s="12">
        <v>1.5860951157247556E-3</v>
      </c>
    </row>
    <row r="16" spans="1:37">
      <c r="A16" s="1" t="s">
        <v>68</v>
      </c>
      <c r="C16" s="5" t="s">
        <v>48</v>
      </c>
      <c r="D16" s="5"/>
      <c r="E16" s="5" t="s">
        <v>48</v>
      </c>
      <c r="F16" s="5"/>
      <c r="G16" s="5" t="s">
        <v>69</v>
      </c>
      <c r="H16" s="5"/>
      <c r="I16" s="5" t="s">
        <v>70</v>
      </c>
      <c r="J16" s="5"/>
      <c r="K16" s="8">
        <v>0</v>
      </c>
      <c r="L16" s="5"/>
      <c r="M16" s="8">
        <v>0</v>
      </c>
      <c r="N16" s="5"/>
      <c r="O16" s="8">
        <v>0</v>
      </c>
      <c r="P16" s="5"/>
      <c r="Q16" s="8">
        <v>0</v>
      </c>
      <c r="R16" s="5"/>
      <c r="S16" s="8">
        <v>0</v>
      </c>
      <c r="T16" s="5"/>
      <c r="U16" s="8">
        <v>4900</v>
      </c>
      <c r="V16" s="5"/>
      <c r="W16" s="8">
        <v>3181460529</v>
      </c>
      <c r="X16" s="5"/>
      <c r="Y16" s="8">
        <v>0</v>
      </c>
      <c r="Z16" s="5"/>
      <c r="AA16" s="8">
        <v>0</v>
      </c>
      <c r="AB16" s="5"/>
      <c r="AC16" s="8">
        <v>4900</v>
      </c>
      <c r="AD16" s="8"/>
      <c r="AE16" s="8">
        <v>653190</v>
      </c>
      <c r="AF16" s="5"/>
      <c r="AG16" s="8">
        <v>3181460529</v>
      </c>
      <c r="AH16" s="5"/>
      <c r="AI16" s="8">
        <v>3200050883</v>
      </c>
      <c r="AK16" s="12">
        <v>1.1625101666616316E-3</v>
      </c>
    </row>
    <row r="17" spans="1:37">
      <c r="A17" s="1" t="s">
        <v>71</v>
      </c>
      <c r="C17" s="5" t="s">
        <v>48</v>
      </c>
      <c r="D17" s="5"/>
      <c r="E17" s="5" t="s">
        <v>48</v>
      </c>
      <c r="F17" s="5"/>
      <c r="G17" s="5" t="s">
        <v>69</v>
      </c>
      <c r="H17" s="5"/>
      <c r="I17" s="5" t="s">
        <v>72</v>
      </c>
      <c r="J17" s="5"/>
      <c r="K17" s="8">
        <v>0</v>
      </c>
      <c r="L17" s="5"/>
      <c r="M17" s="8">
        <v>0</v>
      </c>
      <c r="N17" s="5"/>
      <c r="O17" s="8">
        <v>0</v>
      </c>
      <c r="P17" s="5"/>
      <c r="Q17" s="8">
        <v>0</v>
      </c>
      <c r="R17" s="5"/>
      <c r="S17" s="8">
        <v>0</v>
      </c>
      <c r="T17" s="5"/>
      <c r="U17" s="8">
        <v>4700</v>
      </c>
      <c r="V17" s="5"/>
      <c r="W17" s="8">
        <v>2993671491</v>
      </c>
      <c r="X17" s="5"/>
      <c r="Y17" s="8">
        <v>0</v>
      </c>
      <c r="Z17" s="5"/>
      <c r="AA17" s="8">
        <v>0</v>
      </c>
      <c r="AB17" s="5"/>
      <c r="AC17" s="8">
        <v>4700</v>
      </c>
      <c r="AD17" s="8"/>
      <c r="AE17" s="8">
        <v>641830</v>
      </c>
      <c r="AF17" s="5"/>
      <c r="AG17" s="8">
        <v>2993671491</v>
      </c>
      <c r="AH17" s="5"/>
      <c r="AI17" s="8">
        <v>3016054241</v>
      </c>
      <c r="AK17" s="12">
        <v>1.0956681141542008E-3</v>
      </c>
    </row>
    <row r="18" spans="1:37">
      <c r="A18" s="1" t="s">
        <v>73</v>
      </c>
      <c r="C18" s="5" t="s">
        <v>48</v>
      </c>
      <c r="D18" s="5"/>
      <c r="E18" s="5" t="s">
        <v>48</v>
      </c>
      <c r="F18" s="5"/>
      <c r="G18" s="5" t="s">
        <v>69</v>
      </c>
      <c r="H18" s="5"/>
      <c r="I18" s="5" t="s">
        <v>74</v>
      </c>
      <c r="J18" s="5"/>
      <c r="K18" s="8">
        <v>0</v>
      </c>
      <c r="L18" s="5"/>
      <c r="M18" s="8">
        <v>0</v>
      </c>
      <c r="N18" s="5"/>
      <c r="O18" s="8">
        <v>0</v>
      </c>
      <c r="P18" s="5"/>
      <c r="Q18" s="8">
        <v>0</v>
      </c>
      <c r="R18" s="5"/>
      <c r="S18" s="8">
        <v>0</v>
      </c>
      <c r="T18" s="5"/>
      <c r="U18" s="8">
        <v>12900</v>
      </c>
      <c r="V18" s="5"/>
      <c r="W18" s="8">
        <v>8533126327</v>
      </c>
      <c r="X18" s="5"/>
      <c r="Y18" s="8">
        <v>0</v>
      </c>
      <c r="Z18" s="5"/>
      <c r="AA18" s="8">
        <v>0</v>
      </c>
      <c r="AB18" s="5"/>
      <c r="AC18" s="8">
        <v>12900</v>
      </c>
      <c r="AD18" s="8"/>
      <c r="AE18" s="8">
        <v>666310</v>
      </c>
      <c r="AF18" s="5"/>
      <c r="AG18" s="8">
        <v>8533126327</v>
      </c>
      <c r="AH18" s="5"/>
      <c r="AI18" s="8">
        <v>8593841083</v>
      </c>
      <c r="AK18" s="12">
        <v>3.1219589902433402E-3</v>
      </c>
    </row>
    <row r="19" spans="1:37">
      <c r="A19" s="1" t="s">
        <v>75</v>
      </c>
      <c r="C19" s="5" t="s">
        <v>48</v>
      </c>
      <c r="D19" s="5"/>
      <c r="E19" s="5" t="s">
        <v>48</v>
      </c>
      <c r="F19" s="5"/>
      <c r="G19" s="5" t="s">
        <v>69</v>
      </c>
      <c r="H19" s="5"/>
      <c r="I19" s="5" t="s">
        <v>76</v>
      </c>
      <c r="J19" s="5"/>
      <c r="K19" s="8">
        <v>0</v>
      </c>
      <c r="L19" s="5"/>
      <c r="M19" s="8">
        <v>0</v>
      </c>
      <c r="N19" s="5"/>
      <c r="O19" s="8">
        <v>0</v>
      </c>
      <c r="P19" s="5"/>
      <c r="Q19" s="8">
        <v>0</v>
      </c>
      <c r="R19" s="5"/>
      <c r="S19" s="8">
        <v>0</v>
      </c>
      <c r="T19" s="5"/>
      <c r="U19" s="8">
        <v>1500</v>
      </c>
      <c r="V19" s="5"/>
      <c r="W19" s="8">
        <v>1039686405</v>
      </c>
      <c r="X19" s="5"/>
      <c r="Y19" s="8">
        <v>0</v>
      </c>
      <c r="Z19" s="5"/>
      <c r="AA19" s="8">
        <v>0</v>
      </c>
      <c r="AB19" s="5"/>
      <c r="AC19" s="8">
        <v>1500</v>
      </c>
      <c r="AD19" s="8"/>
      <c r="AE19" s="8">
        <v>697940</v>
      </c>
      <c r="AF19" s="5"/>
      <c r="AG19" s="8">
        <v>1039686405</v>
      </c>
      <c r="AH19" s="5"/>
      <c r="AI19" s="8">
        <v>1046720247</v>
      </c>
      <c r="AK19" s="12">
        <v>3.8025111865934414E-4</v>
      </c>
    </row>
    <row r="20" spans="1:37">
      <c r="A20" s="1" t="s">
        <v>77</v>
      </c>
      <c r="C20" s="5" t="s">
        <v>48</v>
      </c>
      <c r="D20" s="5"/>
      <c r="E20" s="5" t="s">
        <v>48</v>
      </c>
      <c r="F20" s="5"/>
      <c r="G20" s="5" t="s">
        <v>69</v>
      </c>
      <c r="H20" s="5"/>
      <c r="I20" s="5" t="s">
        <v>74</v>
      </c>
      <c r="J20" s="5"/>
      <c r="K20" s="8">
        <v>0</v>
      </c>
      <c r="L20" s="5"/>
      <c r="M20" s="8">
        <v>0</v>
      </c>
      <c r="N20" s="5"/>
      <c r="O20" s="8">
        <v>0</v>
      </c>
      <c r="P20" s="5"/>
      <c r="Q20" s="8">
        <v>0</v>
      </c>
      <c r="R20" s="5"/>
      <c r="S20" s="8">
        <v>0</v>
      </c>
      <c r="T20" s="5"/>
      <c r="U20" s="8">
        <v>61400</v>
      </c>
      <c r="V20" s="5"/>
      <c r="W20" s="8">
        <v>37503982326</v>
      </c>
      <c r="X20" s="5"/>
      <c r="Y20" s="8">
        <v>0</v>
      </c>
      <c r="Z20" s="5"/>
      <c r="AA20" s="8">
        <v>0</v>
      </c>
      <c r="AB20" s="5"/>
      <c r="AC20" s="8">
        <v>61400</v>
      </c>
      <c r="AD20" s="8"/>
      <c r="AE20" s="8">
        <v>614760</v>
      </c>
      <c r="AF20" s="5"/>
      <c r="AG20" s="8">
        <v>37503982326</v>
      </c>
      <c r="AH20" s="5"/>
      <c r="AI20" s="8">
        <v>37739422489</v>
      </c>
      <c r="AK20" s="12">
        <v>1.3709926468060201E-2</v>
      </c>
    </row>
    <row r="21" spans="1:37">
      <c r="A21" s="1" t="s">
        <v>78</v>
      </c>
      <c r="C21" s="5" t="s">
        <v>48</v>
      </c>
      <c r="D21" s="5"/>
      <c r="E21" s="5" t="s">
        <v>48</v>
      </c>
      <c r="F21" s="5"/>
      <c r="G21" s="5" t="s">
        <v>79</v>
      </c>
      <c r="H21" s="5"/>
      <c r="I21" s="5" t="s">
        <v>80</v>
      </c>
      <c r="J21" s="5"/>
      <c r="K21" s="8">
        <v>0</v>
      </c>
      <c r="L21" s="5"/>
      <c r="M21" s="8">
        <v>0</v>
      </c>
      <c r="N21" s="5"/>
      <c r="O21" s="8">
        <v>0</v>
      </c>
      <c r="P21" s="5"/>
      <c r="Q21" s="8">
        <v>0</v>
      </c>
      <c r="R21" s="5"/>
      <c r="S21" s="8">
        <v>0</v>
      </c>
      <c r="T21" s="5"/>
      <c r="U21" s="8">
        <v>9200</v>
      </c>
      <c r="V21" s="5"/>
      <c r="W21" s="8">
        <v>5778746199</v>
      </c>
      <c r="X21" s="5"/>
      <c r="Y21" s="8">
        <v>0</v>
      </c>
      <c r="Z21" s="5"/>
      <c r="AA21" s="8">
        <v>0</v>
      </c>
      <c r="AB21" s="5"/>
      <c r="AC21" s="8">
        <v>9200</v>
      </c>
      <c r="AD21" s="8"/>
      <c r="AE21" s="8">
        <v>632620</v>
      </c>
      <c r="AF21" s="5"/>
      <c r="AG21" s="8">
        <v>5778746199</v>
      </c>
      <c r="AH21" s="5"/>
      <c r="AI21" s="8">
        <v>5819049106</v>
      </c>
      <c r="AK21" s="12">
        <v>2.1139363057435501E-3</v>
      </c>
    </row>
    <row r="22" spans="1:37">
      <c r="A22" s="1" t="s">
        <v>81</v>
      </c>
      <c r="C22" s="5" t="s">
        <v>48</v>
      </c>
      <c r="D22" s="5"/>
      <c r="E22" s="5" t="s">
        <v>48</v>
      </c>
      <c r="F22" s="5"/>
      <c r="G22" s="5" t="s">
        <v>82</v>
      </c>
      <c r="H22" s="5"/>
      <c r="I22" s="5" t="s">
        <v>83</v>
      </c>
      <c r="J22" s="5"/>
      <c r="K22" s="8">
        <v>0</v>
      </c>
      <c r="L22" s="5"/>
      <c r="M22" s="8">
        <v>0</v>
      </c>
      <c r="N22" s="5"/>
      <c r="O22" s="8">
        <v>0</v>
      </c>
      <c r="P22" s="5"/>
      <c r="Q22" s="8">
        <v>0</v>
      </c>
      <c r="R22" s="5"/>
      <c r="S22" s="8">
        <v>0</v>
      </c>
      <c r="T22" s="5"/>
      <c r="U22" s="8">
        <v>200</v>
      </c>
      <c r="V22" s="5"/>
      <c r="W22" s="8">
        <v>121543021</v>
      </c>
      <c r="X22" s="5"/>
      <c r="Y22" s="8">
        <v>0</v>
      </c>
      <c r="Z22" s="5"/>
      <c r="AA22" s="8">
        <v>0</v>
      </c>
      <c r="AB22" s="5"/>
      <c r="AC22" s="8">
        <v>200</v>
      </c>
      <c r="AD22" s="8"/>
      <c r="AE22" s="8">
        <v>610740</v>
      </c>
      <c r="AF22" s="5"/>
      <c r="AG22" s="8">
        <v>121543021</v>
      </c>
      <c r="AH22" s="5"/>
      <c r="AI22" s="8">
        <v>122125860</v>
      </c>
      <c r="AK22" s="12">
        <v>4.436571759773598E-5</v>
      </c>
    </row>
    <row r="23" spans="1:37">
      <c r="A23" s="1" t="s">
        <v>84</v>
      </c>
      <c r="C23" s="5" t="s">
        <v>48</v>
      </c>
      <c r="D23" s="5"/>
      <c r="E23" s="5" t="s">
        <v>48</v>
      </c>
      <c r="F23" s="5"/>
      <c r="G23" s="5" t="s">
        <v>85</v>
      </c>
      <c r="H23" s="5"/>
      <c r="I23" s="5" t="s">
        <v>64</v>
      </c>
      <c r="J23" s="5"/>
      <c r="K23" s="8">
        <v>0</v>
      </c>
      <c r="L23" s="5"/>
      <c r="M23" s="8">
        <v>0</v>
      </c>
      <c r="N23" s="5"/>
      <c r="O23" s="8">
        <v>0</v>
      </c>
      <c r="P23" s="5"/>
      <c r="Q23" s="8">
        <v>0</v>
      </c>
      <c r="R23" s="5"/>
      <c r="S23" s="8">
        <v>0</v>
      </c>
      <c r="T23" s="5"/>
      <c r="U23" s="8">
        <v>170000</v>
      </c>
      <c r="V23" s="5"/>
      <c r="W23" s="8">
        <v>137382852500</v>
      </c>
      <c r="X23" s="5"/>
      <c r="Y23" s="8">
        <v>0</v>
      </c>
      <c r="Z23" s="5"/>
      <c r="AA23" s="8">
        <v>0</v>
      </c>
      <c r="AB23" s="5"/>
      <c r="AC23" s="8">
        <v>170000</v>
      </c>
      <c r="AD23" s="8"/>
      <c r="AE23" s="8">
        <v>813620</v>
      </c>
      <c r="AF23" s="5"/>
      <c r="AG23" s="8">
        <v>137382852500</v>
      </c>
      <c r="AH23" s="5"/>
      <c r="AI23" s="8">
        <v>138290330333</v>
      </c>
      <c r="AK23" s="12">
        <v>5.0237924564473894E-2</v>
      </c>
    </row>
    <row r="24" spans="1:37" ht="24.75" thickBo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>
        <f>SUM(Q9:Q23)</f>
        <v>1536948890415</v>
      </c>
      <c r="R24" s="5"/>
      <c r="S24" s="14">
        <f>SUM(S9:S23)</f>
        <v>1574970800943</v>
      </c>
      <c r="T24" s="5"/>
      <c r="U24" s="5"/>
      <c r="V24" s="5"/>
      <c r="W24" s="14">
        <f>SUM(W9:W23)</f>
        <v>249348701520</v>
      </c>
      <c r="X24" s="5"/>
      <c r="Y24" s="5"/>
      <c r="Z24" s="5"/>
      <c r="AA24" s="14">
        <f>SUM(AA9:AA23)</f>
        <v>269718126733</v>
      </c>
      <c r="AB24" s="5"/>
      <c r="AC24" s="5"/>
      <c r="AD24" s="5"/>
      <c r="AE24" s="5"/>
      <c r="AF24" s="5"/>
      <c r="AG24" s="14">
        <f>SUM(AG9:AG23)</f>
        <v>1528158305910</v>
      </c>
      <c r="AH24" s="5"/>
      <c r="AI24" s="14">
        <f>SUM(AI9:AI23)</f>
        <v>1584905723930</v>
      </c>
      <c r="AK24" s="13">
        <f>SUM(AK9:AK23)</f>
        <v>0.57576241237198333</v>
      </c>
    </row>
    <row r="25" spans="1:37" ht="24.75" thickTop="1">
      <c r="Q25" s="4"/>
      <c r="S25" s="4"/>
      <c r="AI25" s="4"/>
    </row>
    <row r="26" spans="1:37">
      <c r="Q26" s="4"/>
      <c r="R26" s="4"/>
      <c r="S26" s="4"/>
      <c r="AI26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2"/>
  <sheetViews>
    <sheetView rightToLeft="1" workbookViewId="0">
      <selection activeCell="K9" sqref="K9"/>
    </sheetView>
  </sheetViews>
  <sheetFormatPr defaultRowHeight="24"/>
  <cols>
    <col min="1" max="1" width="23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4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4" ht="24.75">
      <c r="A6" s="6" t="s">
        <v>3</v>
      </c>
      <c r="C6" s="7" t="s">
        <v>6</v>
      </c>
      <c r="D6" s="7" t="s">
        <v>6</v>
      </c>
      <c r="E6" s="7" t="s">
        <v>6</v>
      </c>
      <c r="F6" s="7" t="s">
        <v>6</v>
      </c>
      <c r="G6" s="7" t="s">
        <v>6</v>
      </c>
      <c r="H6" s="7" t="s">
        <v>6</v>
      </c>
      <c r="I6" s="7" t="s">
        <v>6</v>
      </c>
      <c r="J6" s="7" t="s">
        <v>6</v>
      </c>
      <c r="K6" s="7" t="s">
        <v>6</v>
      </c>
      <c r="L6" s="7" t="s">
        <v>6</v>
      </c>
      <c r="M6" s="7" t="s">
        <v>6</v>
      </c>
    </row>
    <row r="7" spans="1:14" ht="24.75">
      <c r="A7" s="7" t="s">
        <v>3</v>
      </c>
      <c r="C7" s="7" t="s">
        <v>7</v>
      </c>
      <c r="E7" s="7" t="s">
        <v>86</v>
      </c>
      <c r="G7" s="7" t="s">
        <v>87</v>
      </c>
      <c r="I7" s="7" t="s">
        <v>88</v>
      </c>
      <c r="K7" s="7" t="s">
        <v>89</v>
      </c>
      <c r="M7" s="7" t="s">
        <v>90</v>
      </c>
    </row>
    <row r="8" spans="1:14">
      <c r="A8" s="1" t="s">
        <v>60</v>
      </c>
      <c r="C8" s="8">
        <v>549121</v>
      </c>
      <c r="D8" s="5"/>
      <c r="E8" s="8">
        <v>851892</v>
      </c>
      <c r="F8" s="5"/>
      <c r="G8" s="8">
        <v>867489</v>
      </c>
      <c r="H8" s="5"/>
      <c r="I8" s="5" t="s">
        <v>91</v>
      </c>
      <c r="J8" s="5"/>
      <c r="K8" s="8">
        <v>476356427169</v>
      </c>
      <c r="L8" s="5"/>
      <c r="M8" s="5" t="s">
        <v>149</v>
      </c>
      <c r="N8" s="5"/>
    </row>
    <row r="9" spans="1:14">
      <c r="C9" s="5"/>
      <c r="D9" s="5"/>
      <c r="E9" s="5"/>
      <c r="F9" s="5"/>
      <c r="G9" s="5"/>
      <c r="H9" s="5"/>
      <c r="I9" s="5"/>
      <c r="J9" s="5"/>
      <c r="K9" s="17"/>
      <c r="L9" s="5"/>
      <c r="M9" s="5"/>
      <c r="N9" s="5"/>
    </row>
    <row r="10" spans="1:14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I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9" sqref="S8:S9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24.75">
      <c r="A6" s="6" t="s">
        <v>93</v>
      </c>
      <c r="C6" s="7" t="s">
        <v>94</v>
      </c>
      <c r="D6" s="7" t="s">
        <v>94</v>
      </c>
      <c r="E6" s="7" t="s">
        <v>94</v>
      </c>
      <c r="F6" s="7" t="s">
        <v>94</v>
      </c>
      <c r="G6" s="7" t="s">
        <v>94</v>
      </c>
      <c r="H6" s="7" t="s">
        <v>94</v>
      </c>
      <c r="I6" s="7" t="s">
        <v>94</v>
      </c>
      <c r="K6" s="7" t="s">
        <v>148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</row>
    <row r="7" spans="1:19" ht="24.75">
      <c r="A7" s="7" t="s">
        <v>93</v>
      </c>
      <c r="C7" s="7" t="s">
        <v>95</v>
      </c>
      <c r="E7" s="7" t="s">
        <v>96</v>
      </c>
      <c r="G7" s="7" t="s">
        <v>97</v>
      </c>
      <c r="I7" s="7" t="s">
        <v>45</v>
      </c>
      <c r="K7" s="7" t="s">
        <v>98</v>
      </c>
      <c r="M7" s="7" t="s">
        <v>99</v>
      </c>
      <c r="O7" s="7" t="s">
        <v>100</v>
      </c>
      <c r="Q7" s="7" t="s">
        <v>98</v>
      </c>
      <c r="S7" s="7" t="s">
        <v>92</v>
      </c>
    </row>
    <row r="8" spans="1:19">
      <c r="A8" s="1" t="s">
        <v>101</v>
      </c>
      <c r="C8" s="5" t="s">
        <v>102</v>
      </c>
      <c r="D8" s="5"/>
      <c r="E8" s="5" t="s">
        <v>103</v>
      </c>
      <c r="F8" s="5"/>
      <c r="G8" s="5" t="s">
        <v>104</v>
      </c>
      <c r="H8" s="5"/>
      <c r="I8" s="8">
        <v>8</v>
      </c>
      <c r="J8" s="5"/>
      <c r="K8" s="8">
        <v>15747646</v>
      </c>
      <c r="L8" s="5"/>
      <c r="M8" s="8">
        <v>1000069347</v>
      </c>
      <c r="N8" s="5"/>
      <c r="O8" s="8">
        <v>1005201000</v>
      </c>
      <c r="P8" s="5"/>
      <c r="Q8" s="8">
        <v>10615993</v>
      </c>
      <c r="R8" s="5"/>
      <c r="S8" s="12">
        <v>3.8565636095217012E-6</v>
      </c>
    </row>
    <row r="9" spans="1:19">
      <c r="A9" s="1" t="s">
        <v>105</v>
      </c>
      <c r="C9" s="5" t="s">
        <v>106</v>
      </c>
      <c r="D9" s="5"/>
      <c r="E9" s="5" t="s">
        <v>103</v>
      </c>
      <c r="F9" s="5"/>
      <c r="G9" s="5" t="s">
        <v>107</v>
      </c>
      <c r="H9" s="5"/>
      <c r="I9" s="8">
        <v>8</v>
      </c>
      <c r="J9" s="5"/>
      <c r="K9" s="8">
        <v>65726520068</v>
      </c>
      <c r="L9" s="5"/>
      <c r="M9" s="8">
        <v>716535347362</v>
      </c>
      <c r="N9" s="5"/>
      <c r="O9" s="8">
        <v>749165555716</v>
      </c>
      <c r="P9" s="5"/>
      <c r="Q9" s="8">
        <v>33096311714</v>
      </c>
      <c r="R9" s="5"/>
      <c r="S9" s="12">
        <v>1.2023183452136715E-2</v>
      </c>
    </row>
    <row r="10" spans="1:19" ht="24.75" thickBot="1">
      <c r="C10" s="5"/>
      <c r="D10" s="5"/>
      <c r="E10" s="5"/>
      <c r="F10" s="5"/>
      <c r="G10" s="5"/>
      <c r="H10" s="5"/>
      <c r="I10" s="5"/>
      <c r="J10" s="5"/>
      <c r="K10" s="14">
        <f>SUM(K8:K9)</f>
        <v>65742267714</v>
      </c>
      <c r="L10" s="5"/>
      <c r="M10" s="14">
        <f>SUM(M8:M9)</f>
        <v>717535416709</v>
      </c>
      <c r="N10" s="5"/>
      <c r="O10" s="14">
        <f>SUM(O8:O9)</f>
        <v>750170756716</v>
      </c>
      <c r="P10" s="5"/>
      <c r="Q10" s="14">
        <f>SUM(Q8:Q9)</f>
        <v>33106927707</v>
      </c>
      <c r="R10" s="5"/>
      <c r="S10" s="13">
        <f>SUM(S8:S9)</f>
        <v>1.2027040015746237E-2</v>
      </c>
    </row>
    <row r="11" spans="1:19" ht="24.75" thickTop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5"/>
      <c r="S11" s="5"/>
    </row>
  </sheetData>
  <mergeCells count="17"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7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2" t="s">
        <v>0</v>
      </c>
      <c r="B2" s="2"/>
      <c r="C2" s="2"/>
      <c r="D2" s="2"/>
      <c r="E2" s="2"/>
      <c r="F2" s="2"/>
      <c r="G2" s="2"/>
    </row>
    <row r="3" spans="1:7" ht="24.75">
      <c r="A3" s="2" t="s">
        <v>108</v>
      </c>
      <c r="B3" s="2"/>
      <c r="C3" s="2"/>
      <c r="D3" s="2"/>
      <c r="E3" s="2"/>
      <c r="F3" s="2"/>
      <c r="G3" s="2"/>
    </row>
    <row r="4" spans="1:7" ht="24.75">
      <c r="A4" s="2" t="s">
        <v>2</v>
      </c>
      <c r="B4" s="2"/>
      <c r="C4" s="2"/>
      <c r="D4" s="2"/>
      <c r="E4" s="2"/>
      <c r="F4" s="2"/>
      <c r="G4" s="2"/>
    </row>
    <row r="6" spans="1:7" ht="24.75">
      <c r="A6" s="7" t="s">
        <v>112</v>
      </c>
      <c r="C6" s="7" t="s">
        <v>98</v>
      </c>
      <c r="E6" s="7" t="s">
        <v>136</v>
      </c>
      <c r="G6" s="7" t="s">
        <v>13</v>
      </c>
    </row>
    <row r="7" spans="1:7">
      <c r="A7" s="1" t="s">
        <v>145</v>
      </c>
      <c r="C7" s="8">
        <v>111614194207</v>
      </c>
      <c r="D7" s="5"/>
      <c r="E7" s="12">
        <f>C7/$C$10</f>
        <v>0.7452628521959368</v>
      </c>
      <c r="F7" s="5"/>
      <c r="G7" s="12">
        <v>4.0547053835171529E-2</v>
      </c>
    </row>
    <row r="8" spans="1:7">
      <c r="A8" s="1" t="s">
        <v>146</v>
      </c>
      <c r="C8" s="8">
        <v>37937587247</v>
      </c>
      <c r="D8" s="5"/>
      <c r="E8" s="12">
        <f t="shared" ref="E8:E9" si="0">C8/$C$10</f>
        <v>0.25331432689193056</v>
      </c>
      <c r="F8" s="5"/>
      <c r="G8" s="12">
        <v>1.3781915493900079E-2</v>
      </c>
    </row>
    <row r="9" spans="1:7">
      <c r="A9" s="1" t="s">
        <v>147</v>
      </c>
      <c r="C9" s="8">
        <v>213088589</v>
      </c>
      <c r="D9" s="5"/>
      <c r="E9" s="12">
        <f t="shared" si="0"/>
        <v>1.4228209121325895E-3</v>
      </c>
      <c r="F9" s="5"/>
      <c r="G9" s="12">
        <v>7.7410535024064758E-5</v>
      </c>
    </row>
    <row r="10" spans="1:7" ht="24.75" thickBot="1">
      <c r="C10" s="14">
        <f>SUM(C7:C9)</f>
        <v>149764870043</v>
      </c>
      <c r="D10" s="5"/>
      <c r="E10" s="15">
        <f>SUM(E7:E9)</f>
        <v>1</v>
      </c>
      <c r="F10" s="5"/>
      <c r="G10" s="15">
        <f>SUM(G7:G9)</f>
        <v>5.4406379864095675E-2</v>
      </c>
    </row>
    <row r="11" spans="1:7" ht="24.75" thickTop="1">
      <c r="C11" s="5"/>
      <c r="D11" s="5"/>
      <c r="E11" s="5"/>
      <c r="F11" s="5"/>
      <c r="G11" s="5"/>
    </row>
    <row r="12" spans="1:7">
      <c r="C12" s="5"/>
      <c r="D12" s="5"/>
      <c r="E12" s="5"/>
      <c r="F12" s="5"/>
      <c r="G12" s="5"/>
    </row>
    <row r="13" spans="1:7">
      <c r="C13" s="5"/>
      <c r="D13" s="5"/>
      <c r="E13" s="5"/>
      <c r="F13" s="5"/>
      <c r="G13" s="5"/>
    </row>
    <row r="14" spans="1:7">
      <c r="C14" s="5"/>
      <c r="D14" s="5"/>
      <c r="E14" s="5"/>
      <c r="F14" s="5"/>
      <c r="G14" s="5"/>
    </row>
    <row r="15" spans="1:7">
      <c r="C15" s="5"/>
      <c r="D15" s="5"/>
      <c r="E15" s="5"/>
      <c r="F15" s="5"/>
      <c r="G15" s="5"/>
    </row>
    <row r="16" spans="1:7">
      <c r="C16" s="5"/>
      <c r="D16" s="5"/>
      <c r="E16" s="5"/>
      <c r="F16" s="5"/>
      <c r="G16" s="5"/>
    </row>
    <row r="17" spans="3:7">
      <c r="C17" s="5"/>
      <c r="D17" s="5"/>
      <c r="E17" s="5"/>
      <c r="F17" s="5"/>
      <c r="G17" s="5"/>
    </row>
  </sheetData>
  <mergeCells count="7">
    <mergeCell ref="A6"/>
    <mergeCell ref="C6"/>
    <mergeCell ref="E6"/>
    <mergeCell ref="G6"/>
    <mergeCell ref="A4:G4"/>
    <mergeCell ref="A3:G3"/>
    <mergeCell ref="A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2"/>
  <sheetViews>
    <sheetView rightToLeft="1" workbookViewId="0">
      <selection activeCell="Q11" sqref="Q11"/>
    </sheetView>
  </sheetViews>
  <sheetFormatPr defaultRowHeight="24"/>
  <cols>
    <col min="1" max="1" width="20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4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4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24" ht="24.75">
      <c r="A6" s="7" t="s">
        <v>109</v>
      </c>
      <c r="B6" s="7" t="s">
        <v>109</v>
      </c>
      <c r="C6" s="7" t="s">
        <v>109</v>
      </c>
      <c r="D6" s="7" t="s">
        <v>109</v>
      </c>
      <c r="E6" s="7" t="s">
        <v>109</v>
      </c>
      <c r="F6" s="7" t="s">
        <v>109</v>
      </c>
      <c r="G6" s="7" t="s">
        <v>109</v>
      </c>
      <c r="I6" s="7" t="s">
        <v>110</v>
      </c>
      <c r="J6" s="7" t="s">
        <v>110</v>
      </c>
      <c r="K6" s="7" t="s">
        <v>110</v>
      </c>
      <c r="L6" s="7" t="s">
        <v>110</v>
      </c>
      <c r="M6" s="7" t="s">
        <v>110</v>
      </c>
      <c r="O6" s="7" t="s">
        <v>111</v>
      </c>
      <c r="P6" s="7" t="s">
        <v>111</v>
      </c>
      <c r="Q6" s="7" t="s">
        <v>111</v>
      </c>
      <c r="R6" s="7" t="s">
        <v>111</v>
      </c>
      <c r="S6" s="7" t="s">
        <v>111</v>
      </c>
    </row>
    <row r="7" spans="1:24" ht="24.75">
      <c r="A7" s="7" t="s">
        <v>112</v>
      </c>
      <c r="C7" s="7" t="s">
        <v>113</v>
      </c>
      <c r="E7" s="7" t="s">
        <v>44</v>
      </c>
      <c r="G7" s="7" t="s">
        <v>45</v>
      </c>
      <c r="I7" s="7" t="s">
        <v>114</v>
      </c>
      <c r="K7" s="7" t="s">
        <v>115</v>
      </c>
      <c r="M7" s="7" t="s">
        <v>116</v>
      </c>
      <c r="O7" s="7" t="s">
        <v>114</v>
      </c>
      <c r="Q7" s="7" t="s">
        <v>115</v>
      </c>
      <c r="S7" s="7" t="s">
        <v>116</v>
      </c>
    </row>
    <row r="8" spans="1:24">
      <c r="A8" s="1" t="s">
        <v>101</v>
      </c>
      <c r="C8" s="8">
        <v>17</v>
      </c>
      <c r="D8" s="5"/>
      <c r="E8" s="5" t="s">
        <v>150</v>
      </c>
      <c r="F8" s="5"/>
      <c r="G8" s="8">
        <v>8</v>
      </c>
      <c r="H8" s="5"/>
      <c r="I8" s="8">
        <v>69347</v>
      </c>
      <c r="J8" s="5"/>
      <c r="K8" s="8">
        <v>0</v>
      </c>
      <c r="L8" s="5"/>
      <c r="M8" s="8">
        <v>69347</v>
      </c>
      <c r="N8" s="5"/>
      <c r="O8" s="8">
        <v>5118005</v>
      </c>
      <c r="P8" s="5"/>
      <c r="Q8" s="8">
        <v>0</v>
      </c>
      <c r="R8" s="5"/>
      <c r="S8" s="8">
        <v>5118005</v>
      </c>
      <c r="T8" s="5"/>
      <c r="U8" s="5"/>
      <c r="V8" s="5"/>
      <c r="W8" s="5"/>
      <c r="X8" s="5"/>
    </row>
    <row r="9" spans="1:24">
      <c r="A9" s="1" t="s">
        <v>105</v>
      </c>
      <c r="C9" s="8">
        <v>17</v>
      </c>
      <c r="D9" s="5"/>
      <c r="E9" s="5" t="s">
        <v>150</v>
      </c>
      <c r="F9" s="5"/>
      <c r="G9" s="8">
        <v>8</v>
      </c>
      <c r="H9" s="5"/>
      <c r="I9" s="8">
        <v>213019242</v>
      </c>
      <c r="J9" s="5"/>
      <c r="K9" s="8">
        <v>0</v>
      </c>
      <c r="L9" s="5"/>
      <c r="M9" s="8">
        <v>213019242</v>
      </c>
      <c r="N9" s="5"/>
      <c r="O9" s="8">
        <v>213163359</v>
      </c>
      <c r="P9" s="5"/>
      <c r="Q9" s="8">
        <v>0</v>
      </c>
      <c r="R9" s="5"/>
      <c r="S9" s="8">
        <v>213163359</v>
      </c>
      <c r="T9" s="5"/>
      <c r="U9" s="5"/>
      <c r="V9" s="5"/>
      <c r="W9" s="5"/>
      <c r="X9" s="5"/>
    </row>
    <row r="10" spans="1:24" ht="24.75" thickBot="1">
      <c r="C10" s="5"/>
      <c r="D10" s="5"/>
      <c r="E10" s="5"/>
      <c r="F10" s="5"/>
      <c r="G10" s="5"/>
      <c r="H10" s="5"/>
      <c r="I10" s="14">
        <f>SUM(I8:I9)</f>
        <v>213088589</v>
      </c>
      <c r="J10" s="5"/>
      <c r="K10" s="14">
        <f>SUM(K8:K9)</f>
        <v>0</v>
      </c>
      <c r="L10" s="5"/>
      <c r="M10" s="14">
        <f>SUM(M8:M9)</f>
        <v>213088589</v>
      </c>
      <c r="N10" s="5"/>
      <c r="O10" s="14">
        <f>SUM(O8:O9)</f>
        <v>218281364</v>
      </c>
      <c r="P10" s="5"/>
      <c r="Q10" s="14">
        <f>SUM(Q8:Q9)</f>
        <v>0</v>
      </c>
      <c r="R10" s="5"/>
      <c r="S10" s="14">
        <f>SUM(S8:S9)</f>
        <v>218281364</v>
      </c>
      <c r="T10" s="5"/>
      <c r="U10" s="5"/>
      <c r="V10" s="5"/>
      <c r="W10" s="5"/>
      <c r="X10" s="5"/>
    </row>
    <row r="11" spans="1:24" ht="24.75" thickTop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</sheetData>
  <mergeCells count="16">
    <mergeCell ref="A3:S3"/>
    <mergeCell ref="A4:S4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4"/>
  <sheetViews>
    <sheetView rightToLeft="1" workbookViewId="0">
      <selection activeCell="G10" sqref="G10"/>
    </sheetView>
  </sheetViews>
  <sheetFormatPr defaultRowHeight="24"/>
  <cols>
    <col min="1" max="1" width="24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3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23" ht="24.75">
      <c r="A6" s="6" t="s">
        <v>3</v>
      </c>
      <c r="C6" s="7" t="s">
        <v>117</v>
      </c>
      <c r="D6" s="7" t="s">
        <v>117</v>
      </c>
      <c r="E6" s="7" t="s">
        <v>117</v>
      </c>
      <c r="F6" s="7" t="s">
        <v>117</v>
      </c>
      <c r="G6" s="7" t="s">
        <v>117</v>
      </c>
      <c r="I6" s="7" t="s">
        <v>110</v>
      </c>
      <c r="J6" s="7" t="s">
        <v>110</v>
      </c>
      <c r="K6" s="7" t="s">
        <v>110</v>
      </c>
      <c r="L6" s="7" t="s">
        <v>110</v>
      </c>
      <c r="M6" s="7" t="s">
        <v>110</v>
      </c>
      <c r="O6" s="7" t="s">
        <v>111</v>
      </c>
      <c r="P6" s="7" t="s">
        <v>111</v>
      </c>
      <c r="Q6" s="7" t="s">
        <v>111</v>
      </c>
      <c r="R6" s="7" t="s">
        <v>111</v>
      </c>
      <c r="S6" s="7" t="s">
        <v>111</v>
      </c>
    </row>
    <row r="7" spans="1:23" ht="24.75">
      <c r="A7" s="7" t="s">
        <v>3</v>
      </c>
      <c r="C7" s="7" t="s">
        <v>118</v>
      </c>
      <c r="E7" s="7" t="s">
        <v>119</v>
      </c>
      <c r="G7" s="7" t="s">
        <v>120</v>
      </c>
      <c r="I7" s="7" t="s">
        <v>121</v>
      </c>
      <c r="K7" s="7" t="s">
        <v>115</v>
      </c>
      <c r="M7" s="7" t="s">
        <v>122</v>
      </c>
      <c r="O7" s="7" t="s">
        <v>121</v>
      </c>
      <c r="Q7" s="7" t="s">
        <v>115</v>
      </c>
      <c r="S7" s="7" t="s">
        <v>122</v>
      </c>
    </row>
    <row r="8" spans="1:23">
      <c r="A8" s="1" t="s">
        <v>31</v>
      </c>
      <c r="C8" s="5" t="s">
        <v>123</v>
      </c>
      <c r="D8" s="5"/>
      <c r="E8" s="8">
        <v>2185512</v>
      </c>
      <c r="F8" s="5"/>
      <c r="G8" s="8">
        <v>5100</v>
      </c>
      <c r="H8" s="5"/>
      <c r="I8" s="8">
        <v>11146111200</v>
      </c>
      <c r="J8" s="5"/>
      <c r="K8" s="8">
        <v>1584817221</v>
      </c>
      <c r="L8" s="5"/>
      <c r="M8" s="8">
        <v>9561293979</v>
      </c>
      <c r="N8" s="5"/>
      <c r="O8" s="8">
        <v>11146111200</v>
      </c>
      <c r="P8" s="5"/>
      <c r="Q8" s="8">
        <v>1584817221</v>
      </c>
      <c r="R8" s="5"/>
      <c r="S8" s="8">
        <v>9561293979</v>
      </c>
      <c r="T8" s="5"/>
      <c r="U8" s="5"/>
      <c r="V8" s="5"/>
      <c r="W8" s="5"/>
    </row>
    <row r="9" spans="1:23" ht="24.75" thickBot="1">
      <c r="C9" s="5"/>
      <c r="D9" s="5"/>
      <c r="E9" s="5"/>
      <c r="F9" s="5"/>
      <c r="G9" s="5"/>
      <c r="H9" s="5"/>
      <c r="I9" s="14">
        <f>SUM(I8)</f>
        <v>11146111200</v>
      </c>
      <c r="J9" s="5"/>
      <c r="K9" s="14">
        <f>SUM(K8)</f>
        <v>1584817221</v>
      </c>
      <c r="L9" s="5"/>
      <c r="M9" s="14">
        <f>SUM(M8)</f>
        <v>9561293979</v>
      </c>
      <c r="N9" s="5"/>
      <c r="O9" s="14">
        <f>SUM(O8)</f>
        <v>11146111200</v>
      </c>
      <c r="P9" s="5"/>
      <c r="Q9" s="14">
        <f>SUM(Q8)</f>
        <v>1584817221</v>
      </c>
      <c r="R9" s="5"/>
      <c r="S9" s="14">
        <f>SUM(S8)</f>
        <v>9561293979</v>
      </c>
      <c r="T9" s="5"/>
      <c r="U9" s="5"/>
      <c r="V9" s="5"/>
      <c r="W9" s="5"/>
    </row>
    <row r="10" spans="1:23" ht="24.75" thickTop="1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9"/>
  <sheetViews>
    <sheetView rightToLeft="1" workbookViewId="0">
      <selection activeCell="I46" sqref="I46:Q51"/>
    </sheetView>
  </sheetViews>
  <sheetFormatPr defaultRowHeight="24"/>
  <cols>
    <col min="1" max="1" width="38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4.75">
      <c r="A6" s="6" t="s">
        <v>3</v>
      </c>
      <c r="C6" s="7" t="s">
        <v>110</v>
      </c>
      <c r="D6" s="7" t="s">
        <v>110</v>
      </c>
      <c r="E6" s="7" t="s">
        <v>110</v>
      </c>
      <c r="F6" s="7" t="s">
        <v>110</v>
      </c>
      <c r="G6" s="7" t="s">
        <v>110</v>
      </c>
      <c r="H6" s="7" t="s">
        <v>110</v>
      </c>
      <c r="I6" s="7" t="s">
        <v>110</v>
      </c>
      <c r="K6" s="7" t="s">
        <v>111</v>
      </c>
      <c r="L6" s="7" t="s">
        <v>111</v>
      </c>
      <c r="M6" s="7" t="s">
        <v>111</v>
      </c>
      <c r="N6" s="7" t="s">
        <v>111</v>
      </c>
      <c r="O6" s="7" t="s">
        <v>111</v>
      </c>
      <c r="P6" s="7" t="s">
        <v>111</v>
      </c>
      <c r="Q6" s="7" t="s">
        <v>111</v>
      </c>
    </row>
    <row r="7" spans="1:17" ht="24.75">
      <c r="A7" s="7" t="s">
        <v>3</v>
      </c>
      <c r="C7" s="7" t="s">
        <v>7</v>
      </c>
      <c r="E7" s="7" t="s">
        <v>124</v>
      </c>
      <c r="G7" s="7" t="s">
        <v>125</v>
      </c>
      <c r="I7" s="7" t="s">
        <v>126</v>
      </c>
      <c r="K7" s="7" t="s">
        <v>7</v>
      </c>
      <c r="M7" s="7" t="s">
        <v>124</v>
      </c>
      <c r="O7" s="7" t="s">
        <v>125</v>
      </c>
      <c r="Q7" s="7" t="s">
        <v>126</v>
      </c>
    </row>
    <row r="8" spans="1:17">
      <c r="A8" s="1" t="s">
        <v>32</v>
      </c>
      <c r="C8" s="9">
        <v>9441009</v>
      </c>
      <c r="D8" s="9"/>
      <c r="E8" s="9">
        <v>73764803072</v>
      </c>
      <c r="F8" s="9"/>
      <c r="G8" s="9">
        <v>65224603225</v>
      </c>
      <c r="H8" s="9"/>
      <c r="I8" s="9">
        <f>E8-G8</f>
        <v>8540199847</v>
      </c>
      <c r="J8" s="9"/>
      <c r="K8" s="9">
        <v>9441009</v>
      </c>
      <c r="L8" s="9"/>
      <c r="M8" s="9">
        <v>73764803072</v>
      </c>
      <c r="N8" s="9"/>
      <c r="O8" s="9">
        <v>46110977137</v>
      </c>
      <c r="P8" s="9"/>
      <c r="Q8" s="9">
        <f>M8-O8</f>
        <v>27653825935</v>
      </c>
    </row>
    <row r="9" spans="1:17">
      <c r="A9" s="1" t="s">
        <v>26</v>
      </c>
      <c r="C9" s="9">
        <v>538673</v>
      </c>
      <c r="D9" s="9"/>
      <c r="E9" s="9">
        <v>11523269114</v>
      </c>
      <c r="F9" s="9"/>
      <c r="G9" s="9">
        <v>10248855522</v>
      </c>
      <c r="H9" s="9"/>
      <c r="I9" s="9">
        <f t="shared" ref="I9:I44" si="0">E9-G9</f>
        <v>1274413592</v>
      </c>
      <c r="J9" s="9"/>
      <c r="K9" s="9">
        <v>538673</v>
      </c>
      <c r="L9" s="9"/>
      <c r="M9" s="9">
        <v>11523269114</v>
      </c>
      <c r="N9" s="9"/>
      <c r="O9" s="9">
        <v>9180475387</v>
      </c>
      <c r="P9" s="9"/>
      <c r="Q9" s="9">
        <f t="shared" ref="Q9:Q44" si="1">M9-O9</f>
        <v>2342793727</v>
      </c>
    </row>
    <row r="10" spans="1:17">
      <c r="A10" s="1" t="s">
        <v>16</v>
      </c>
      <c r="C10" s="9">
        <v>360</v>
      </c>
      <c r="D10" s="9"/>
      <c r="E10" s="9">
        <v>1178426</v>
      </c>
      <c r="F10" s="9"/>
      <c r="G10" s="9">
        <v>1567894675</v>
      </c>
      <c r="H10" s="9"/>
      <c r="I10" s="9">
        <f t="shared" si="0"/>
        <v>-1566716249</v>
      </c>
      <c r="J10" s="9"/>
      <c r="K10" s="9">
        <v>360</v>
      </c>
      <c r="L10" s="9"/>
      <c r="M10" s="9">
        <v>1178426</v>
      </c>
      <c r="N10" s="9"/>
      <c r="O10" s="9">
        <v>701387</v>
      </c>
      <c r="P10" s="9"/>
      <c r="Q10" s="9">
        <f t="shared" si="1"/>
        <v>477039</v>
      </c>
    </row>
    <row r="11" spans="1:17">
      <c r="A11" s="1" t="s">
        <v>24</v>
      </c>
      <c r="C11" s="9">
        <v>1805263</v>
      </c>
      <c r="D11" s="9"/>
      <c r="E11" s="9">
        <v>25769331398</v>
      </c>
      <c r="F11" s="9"/>
      <c r="G11" s="9">
        <v>23903028846</v>
      </c>
      <c r="H11" s="9"/>
      <c r="I11" s="9">
        <f t="shared" si="0"/>
        <v>1866302552</v>
      </c>
      <c r="J11" s="9"/>
      <c r="K11" s="9">
        <v>1805263</v>
      </c>
      <c r="L11" s="9"/>
      <c r="M11" s="9">
        <v>25769331398</v>
      </c>
      <c r="N11" s="9"/>
      <c r="O11" s="9">
        <v>20147745940</v>
      </c>
      <c r="P11" s="9"/>
      <c r="Q11" s="9">
        <f t="shared" si="1"/>
        <v>5621585458</v>
      </c>
    </row>
    <row r="12" spans="1:17">
      <c r="A12" s="1" t="s">
        <v>21</v>
      </c>
      <c r="C12" s="9">
        <v>4500000</v>
      </c>
      <c r="D12" s="9"/>
      <c r="E12" s="9">
        <v>28315514250</v>
      </c>
      <c r="F12" s="9"/>
      <c r="G12" s="9">
        <v>22773188475</v>
      </c>
      <c r="H12" s="9"/>
      <c r="I12" s="9">
        <f t="shared" si="0"/>
        <v>5542325775</v>
      </c>
      <c r="J12" s="9"/>
      <c r="K12" s="9">
        <v>4500000</v>
      </c>
      <c r="L12" s="9"/>
      <c r="M12" s="9">
        <v>28315514250</v>
      </c>
      <c r="N12" s="9"/>
      <c r="O12" s="9">
        <v>17618068662</v>
      </c>
      <c r="P12" s="9"/>
      <c r="Q12" s="9">
        <f t="shared" si="1"/>
        <v>10697445588</v>
      </c>
    </row>
    <row r="13" spans="1:17">
      <c r="A13" s="1" t="s">
        <v>22</v>
      </c>
      <c r="C13" s="9">
        <v>100000</v>
      </c>
      <c r="D13" s="9"/>
      <c r="E13" s="9">
        <v>1636206300</v>
      </c>
      <c r="F13" s="9"/>
      <c r="G13" s="9">
        <v>2022798285</v>
      </c>
      <c r="H13" s="9"/>
      <c r="I13" s="9">
        <f t="shared" si="0"/>
        <v>-386591985</v>
      </c>
      <c r="J13" s="9"/>
      <c r="K13" s="9">
        <v>100000</v>
      </c>
      <c r="L13" s="9"/>
      <c r="M13" s="9">
        <v>1636206300</v>
      </c>
      <c r="N13" s="9"/>
      <c r="O13" s="9">
        <v>1236146075</v>
      </c>
      <c r="P13" s="9"/>
      <c r="Q13" s="9">
        <f t="shared" si="1"/>
        <v>400060225</v>
      </c>
    </row>
    <row r="14" spans="1:17">
      <c r="A14" s="1" t="s">
        <v>17</v>
      </c>
      <c r="C14" s="9">
        <v>7500000</v>
      </c>
      <c r="D14" s="9"/>
      <c r="E14" s="9">
        <v>58748355000</v>
      </c>
      <c r="F14" s="9"/>
      <c r="G14" s="9">
        <v>53529592500</v>
      </c>
      <c r="H14" s="9"/>
      <c r="I14" s="9">
        <f t="shared" si="0"/>
        <v>5218762500</v>
      </c>
      <c r="J14" s="9"/>
      <c r="K14" s="9">
        <v>7500000</v>
      </c>
      <c r="L14" s="9"/>
      <c r="M14" s="9">
        <v>58748355000</v>
      </c>
      <c r="N14" s="9"/>
      <c r="O14" s="9">
        <v>45220169378</v>
      </c>
      <c r="P14" s="9"/>
      <c r="Q14" s="9">
        <f t="shared" si="1"/>
        <v>13528185622</v>
      </c>
    </row>
    <row r="15" spans="1:17">
      <c r="A15" s="1" t="s">
        <v>18</v>
      </c>
      <c r="C15" s="9">
        <v>15000000</v>
      </c>
      <c r="D15" s="9"/>
      <c r="E15" s="9">
        <v>47684578500</v>
      </c>
      <c r="F15" s="9"/>
      <c r="G15" s="9">
        <v>42987692250</v>
      </c>
      <c r="H15" s="9"/>
      <c r="I15" s="9">
        <f t="shared" si="0"/>
        <v>4696886250</v>
      </c>
      <c r="J15" s="9"/>
      <c r="K15" s="9">
        <v>15000000</v>
      </c>
      <c r="L15" s="9"/>
      <c r="M15" s="9">
        <v>47684578500</v>
      </c>
      <c r="N15" s="9"/>
      <c r="O15" s="9">
        <v>39146440479</v>
      </c>
      <c r="P15" s="9"/>
      <c r="Q15" s="9">
        <f t="shared" si="1"/>
        <v>8538138021</v>
      </c>
    </row>
    <row r="16" spans="1:17">
      <c r="A16" s="1" t="s">
        <v>19</v>
      </c>
      <c r="C16" s="9">
        <v>165007941</v>
      </c>
      <c r="D16" s="9"/>
      <c r="E16" s="9">
        <v>177476287538</v>
      </c>
      <c r="F16" s="9"/>
      <c r="G16" s="9">
        <v>149851370448</v>
      </c>
      <c r="H16" s="9"/>
      <c r="I16" s="9">
        <f t="shared" si="0"/>
        <v>27624917090</v>
      </c>
      <c r="J16" s="9"/>
      <c r="K16" s="9">
        <v>165007941</v>
      </c>
      <c r="L16" s="9"/>
      <c r="M16" s="9">
        <v>177476287538</v>
      </c>
      <c r="N16" s="9"/>
      <c r="O16" s="9">
        <v>126131253790</v>
      </c>
      <c r="P16" s="9"/>
      <c r="Q16" s="9">
        <f t="shared" si="1"/>
        <v>51345033748</v>
      </c>
    </row>
    <row r="17" spans="1:17">
      <c r="A17" s="1" t="s">
        <v>36</v>
      </c>
      <c r="C17" s="9">
        <v>41244030</v>
      </c>
      <c r="D17" s="9"/>
      <c r="E17" s="9">
        <v>94378841705</v>
      </c>
      <c r="F17" s="9"/>
      <c r="G17" s="9">
        <v>85954347629</v>
      </c>
      <c r="H17" s="9"/>
      <c r="I17" s="9">
        <f t="shared" si="0"/>
        <v>8424494076</v>
      </c>
      <c r="J17" s="9"/>
      <c r="K17" s="9">
        <v>41244030</v>
      </c>
      <c r="L17" s="9"/>
      <c r="M17" s="9">
        <v>94378841705</v>
      </c>
      <c r="N17" s="9"/>
      <c r="O17" s="9">
        <v>85954347629</v>
      </c>
      <c r="P17" s="9"/>
      <c r="Q17" s="9">
        <f t="shared" si="1"/>
        <v>8424494076</v>
      </c>
    </row>
    <row r="18" spans="1:17">
      <c r="A18" s="1" t="s">
        <v>37</v>
      </c>
      <c r="C18" s="9">
        <v>12000000</v>
      </c>
      <c r="D18" s="9"/>
      <c r="E18" s="9">
        <v>47738257200</v>
      </c>
      <c r="F18" s="9"/>
      <c r="G18" s="9">
        <v>45341711173</v>
      </c>
      <c r="H18" s="9"/>
      <c r="I18" s="9">
        <f t="shared" si="0"/>
        <v>2396546027</v>
      </c>
      <c r="J18" s="9"/>
      <c r="K18" s="9">
        <v>12000000</v>
      </c>
      <c r="L18" s="9"/>
      <c r="M18" s="9">
        <v>47738257200</v>
      </c>
      <c r="N18" s="9"/>
      <c r="O18" s="9">
        <v>45341711173</v>
      </c>
      <c r="P18" s="9"/>
      <c r="Q18" s="9">
        <f t="shared" si="1"/>
        <v>2396546027</v>
      </c>
    </row>
    <row r="19" spans="1:17">
      <c r="A19" s="1" t="s">
        <v>27</v>
      </c>
      <c r="C19" s="9">
        <v>1000000</v>
      </c>
      <c r="D19" s="9"/>
      <c r="E19" s="9">
        <v>24413868000</v>
      </c>
      <c r="F19" s="9"/>
      <c r="G19" s="9">
        <v>20159334000</v>
      </c>
      <c r="H19" s="9"/>
      <c r="I19" s="9">
        <f t="shared" si="0"/>
        <v>4254534000</v>
      </c>
      <c r="J19" s="9"/>
      <c r="K19" s="9">
        <v>1000000</v>
      </c>
      <c r="L19" s="9"/>
      <c r="M19" s="9">
        <v>24413868000</v>
      </c>
      <c r="N19" s="9"/>
      <c r="O19" s="9">
        <v>18085385655</v>
      </c>
      <c r="P19" s="9"/>
      <c r="Q19" s="9">
        <f t="shared" si="1"/>
        <v>6328482345</v>
      </c>
    </row>
    <row r="20" spans="1:17">
      <c r="A20" s="1" t="s">
        <v>28</v>
      </c>
      <c r="C20" s="9">
        <v>800000</v>
      </c>
      <c r="D20" s="9"/>
      <c r="E20" s="9">
        <v>31372218000</v>
      </c>
      <c r="F20" s="9"/>
      <c r="G20" s="9">
        <v>29662452000</v>
      </c>
      <c r="H20" s="9"/>
      <c r="I20" s="9">
        <f t="shared" si="0"/>
        <v>1709766000</v>
      </c>
      <c r="J20" s="9"/>
      <c r="K20" s="9">
        <v>800000</v>
      </c>
      <c r="L20" s="9"/>
      <c r="M20" s="9">
        <v>31372218000</v>
      </c>
      <c r="N20" s="9"/>
      <c r="O20" s="9">
        <v>22474617179</v>
      </c>
      <c r="P20" s="9"/>
      <c r="Q20" s="9">
        <f t="shared" si="1"/>
        <v>8897600821</v>
      </c>
    </row>
    <row r="21" spans="1:17">
      <c r="A21" s="1" t="s">
        <v>34</v>
      </c>
      <c r="C21" s="9">
        <v>10923751</v>
      </c>
      <c r="D21" s="9"/>
      <c r="E21" s="9">
        <v>45747933473</v>
      </c>
      <c r="F21" s="9"/>
      <c r="G21" s="9">
        <v>42034239372</v>
      </c>
      <c r="H21" s="9"/>
      <c r="I21" s="9">
        <f t="shared" si="0"/>
        <v>3713694101</v>
      </c>
      <c r="J21" s="9"/>
      <c r="K21" s="9">
        <v>10923751</v>
      </c>
      <c r="L21" s="9"/>
      <c r="M21" s="9">
        <v>45747933473</v>
      </c>
      <c r="N21" s="9"/>
      <c r="O21" s="9">
        <v>31474981902</v>
      </c>
      <c r="P21" s="9"/>
      <c r="Q21" s="9">
        <f t="shared" si="1"/>
        <v>14272951571</v>
      </c>
    </row>
    <row r="22" spans="1:17">
      <c r="A22" s="1" t="s">
        <v>30</v>
      </c>
      <c r="C22" s="9">
        <v>3246456</v>
      </c>
      <c r="D22" s="9"/>
      <c r="E22" s="9">
        <v>18491509832</v>
      </c>
      <c r="F22" s="9"/>
      <c r="G22" s="9">
        <v>16916721205</v>
      </c>
      <c r="H22" s="9"/>
      <c r="I22" s="9">
        <f t="shared" si="0"/>
        <v>1574788627</v>
      </c>
      <c r="J22" s="9"/>
      <c r="K22" s="9">
        <v>3246456</v>
      </c>
      <c r="L22" s="9"/>
      <c r="M22" s="9">
        <v>18491509832</v>
      </c>
      <c r="N22" s="9"/>
      <c r="O22" s="9">
        <v>14244074244</v>
      </c>
      <c r="P22" s="9"/>
      <c r="Q22" s="9">
        <f t="shared" si="1"/>
        <v>4247435588</v>
      </c>
    </row>
    <row r="23" spans="1:17">
      <c r="A23" s="1" t="s">
        <v>25</v>
      </c>
      <c r="C23" s="9">
        <v>565843</v>
      </c>
      <c r="D23" s="9"/>
      <c r="E23" s="9">
        <v>18106109977</v>
      </c>
      <c r="F23" s="9"/>
      <c r="G23" s="9">
        <v>16553675571</v>
      </c>
      <c r="H23" s="9"/>
      <c r="I23" s="9">
        <f t="shared" si="0"/>
        <v>1552434406</v>
      </c>
      <c r="J23" s="9"/>
      <c r="K23" s="9">
        <v>565843</v>
      </c>
      <c r="L23" s="9"/>
      <c r="M23" s="9">
        <v>18106109977</v>
      </c>
      <c r="N23" s="9"/>
      <c r="O23" s="9">
        <v>13626953497</v>
      </c>
      <c r="P23" s="9"/>
      <c r="Q23" s="9">
        <f t="shared" si="1"/>
        <v>4479156480</v>
      </c>
    </row>
    <row r="24" spans="1:17">
      <c r="A24" s="1" t="s">
        <v>15</v>
      </c>
      <c r="C24" s="9">
        <v>33890712</v>
      </c>
      <c r="D24" s="9"/>
      <c r="E24" s="9">
        <v>148636142707</v>
      </c>
      <c r="F24" s="9"/>
      <c r="G24" s="9">
        <v>142750753291</v>
      </c>
      <c r="H24" s="9"/>
      <c r="I24" s="9">
        <f t="shared" si="0"/>
        <v>5885389416</v>
      </c>
      <c r="J24" s="9"/>
      <c r="K24" s="9">
        <v>33890712</v>
      </c>
      <c r="L24" s="9"/>
      <c r="M24" s="9">
        <v>148636142707</v>
      </c>
      <c r="N24" s="9"/>
      <c r="O24" s="9">
        <v>140743103578</v>
      </c>
      <c r="P24" s="9"/>
      <c r="Q24" s="9">
        <f t="shared" si="1"/>
        <v>7893039129</v>
      </c>
    </row>
    <row r="25" spans="1:17">
      <c r="A25" s="1" t="s">
        <v>20</v>
      </c>
      <c r="C25" s="9">
        <v>5520000</v>
      </c>
      <c r="D25" s="9"/>
      <c r="E25" s="9">
        <v>61511018760</v>
      </c>
      <c r="F25" s="9"/>
      <c r="G25" s="9">
        <v>53883871920</v>
      </c>
      <c r="H25" s="9"/>
      <c r="I25" s="9">
        <f t="shared" si="0"/>
        <v>7627146840</v>
      </c>
      <c r="J25" s="9"/>
      <c r="K25" s="9">
        <v>5520000</v>
      </c>
      <c r="L25" s="9"/>
      <c r="M25" s="9">
        <v>61511018760</v>
      </c>
      <c r="N25" s="9"/>
      <c r="O25" s="9">
        <v>45268307508</v>
      </c>
      <c r="P25" s="9"/>
      <c r="Q25" s="9">
        <f t="shared" si="1"/>
        <v>16242711252</v>
      </c>
    </row>
    <row r="26" spans="1:17">
      <c r="A26" s="1" t="s">
        <v>35</v>
      </c>
      <c r="C26" s="9">
        <v>1102338</v>
      </c>
      <c r="D26" s="9"/>
      <c r="E26" s="9">
        <v>24041393210</v>
      </c>
      <c r="F26" s="9"/>
      <c r="G26" s="9">
        <v>18299510784</v>
      </c>
      <c r="H26" s="9"/>
      <c r="I26" s="9">
        <f t="shared" si="0"/>
        <v>5741882426</v>
      </c>
      <c r="J26" s="9"/>
      <c r="K26" s="9">
        <v>1102338</v>
      </c>
      <c r="L26" s="9"/>
      <c r="M26" s="9">
        <v>24041393210</v>
      </c>
      <c r="N26" s="9"/>
      <c r="O26" s="9">
        <v>15401810444</v>
      </c>
      <c r="P26" s="9"/>
      <c r="Q26" s="9">
        <f t="shared" si="1"/>
        <v>8639582766</v>
      </c>
    </row>
    <row r="27" spans="1:17">
      <c r="A27" s="1" t="s">
        <v>31</v>
      </c>
      <c r="C27" s="9">
        <v>2185512</v>
      </c>
      <c r="D27" s="9"/>
      <c r="E27" s="9">
        <v>71866571375</v>
      </c>
      <c r="F27" s="9"/>
      <c r="G27" s="9">
        <v>82749257549</v>
      </c>
      <c r="H27" s="9"/>
      <c r="I27" s="9">
        <f t="shared" si="0"/>
        <v>-10882686174</v>
      </c>
      <c r="J27" s="9"/>
      <c r="K27" s="9">
        <v>2185512</v>
      </c>
      <c r="L27" s="9"/>
      <c r="M27" s="9">
        <v>71866571375</v>
      </c>
      <c r="N27" s="9"/>
      <c r="O27" s="9">
        <v>65406839428</v>
      </c>
      <c r="P27" s="9"/>
      <c r="Q27" s="9">
        <f t="shared" si="1"/>
        <v>6459731947</v>
      </c>
    </row>
    <row r="28" spans="1:17">
      <c r="A28" s="1" t="s">
        <v>29</v>
      </c>
      <c r="C28" s="9">
        <v>2438639</v>
      </c>
      <c r="D28" s="9"/>
      <c r="E28" s="9">
        <v>52458153679</v>
      </c>
      <c r="F28" s="9"/>
      <c r="G28" s="9">
        <v>45306972840</v>
      </c>
      <c r="H28" s="9"/>
      <c r="I28" s="9">
        <f t="shared" si="0"/>
        <v>7151180839</v>
      </c>
      <c r="J28" s="9"/>
      <c r="K28" s="9">
        <v>2438639</v>
      </c>
      <c r="L28" s="9"/>
      <c r="M28" s="9">
        <v>52458153679</v>
      </c>
      <c r="N28" s="9"/>
      <c r="O28" s="9">
        <v>33567746011</v>
      </c>
      <c r="P28" s="9"/>
      <c r="Q28" s="9">
        <f t="shared" si="1"/>
        <v>18890407668</v>
      </c>
    </row>
    <row r="29" spans="1:17">
      <c r="A29" s="1" t="s">
        <v>23</v>
      </c>
      <c r="C29" s="9">
        <v>3223741</v>
      </c>
      <c r="D29" s="9"/>
      <c r="E29" s="9">
        <v>60277768729</v>
      </c>
      <c r="F29" s="9"/>
      <c r="G29" s="9">
        <v>60697713298</v>
      </c>
      <c r="H29" s="9"/>
      <c r="I29" s="9">
        <f t="shared" si="0"/>
        <v>-419944569</v>
      </c>
      <c r="J29" s="9"/>
      <c r="K29" s="9">
        <v>3223741</v>
      </c>
      <c r="L29" s="9"/>
      <c r="M29" s="9">
        <v>60277768729</v>
      </c>
      <c r="N29" s="9"/>
      <c r="O29" s="9">
        <v>42276405053</v>
      </c>
      <c r="P29" s="9"/>
      <c r="Q29" s="9">
        <f t="shared" si="1"/>
        <v>18001363676</v>
      </c>
    </row>
    <row r="30" spans="1:17">
      <c r="A30" s="1" t="s">
        <v>33</v>
      </c>
      <c r="C30" s="9">
        <v>13400</v>
      </c>
      <c r="D30" s="9"/>
      <c r="E30" s="9">
        <v>815200524</v>
      </c>
      <c r="F30" s="9"/>
      <c r="G30" s="9">
        <v>755259309</v>
      </c>
      <c r="H30" s="9"/>
      <c r="I30" s="9">
        <f t="shared" si="0"/>
        <v>59941215</v>
      </c>
      <c r="J30" s="9"/>
      <c r="K30" s="9">
        <v>13400</v>
      </c>
      <c r="L30" s="9"/>
      <c r="M30" s="9">
        <v>815200524</v>
      </c>
      <c r="N30" s="9"/>
      <c r="O30" s="9">
        <v>685759496</v>
      </c>
      <c r="P30" s="9"/>
      <c r="Q30" s="9">
        <f t="shared" si="1"/>
        <v>129441028</v>
      </c>
    </row>
    <row r="31" spans="1:17">
      <c r="A31" s="1" t="s">
        <v>57</v>
      </c>
      <c r="C31" s="9">
        <v>100400</v>
      </c>
      <c r="D31" s="9"/>
      <c r="E31" s="9">
        <v>91459867893</v>
      </c>
      <c r="F31" s="9"/>
      <c r="G31" s="9">
        <v>89535548739</v>
      </c>
      <c r="H31" s="9"/>
      <c r="I31" s="9">
        <f t="shared" si="0"/>
        <v>1924319154</v>
      </c>
      <c r="J31" s="9"/>
      <c r="K31" s="9">
        <v>100400</v>
      </c>
      <c r="L31" s="9"/>
      <c r="M31" s="9">
        <v>91459867893</v>
      </c>
      <c r="N31" s="9"/>
      <c r="O31" s="9">
        <v>89371191581</v>
      </c>
      <c r="P31" s="9"/>
      <c r="Q31" s="9">
        <f t="shared" si="1"/>
        <v>2088676312</v>
      </c>
    </row>
    <row r="32" spans="1:17">
      <c r="A32" s="1" t="s">
        <v>81</v>
      </c>
      <c r="C32" s="9">
        <v>200</v>
      </c>
      <c r="D32" s="9"/>
      <c r="E32" s="9">
        <v>122125860</v>
      </c>
      <c r="F32" s="9"/>
      <c r="G32" s="9">
        <v>121543021</v>
      </c>
      <c r="H32" s="9"/>
      <c r="I32" s="9">
        <f t="shared" si="0"/>
        <v>582839</v>
      </c>
      <c r="J32" s="9"/>
      <c r="K32" s="9">
        <v>200</v>
      </c>
      <c r="L32" s="9"/>
      <c r="M32" s="9">
        <v>122125860</v>
      </c>
      <c r="N32" s="9"/>
      <c r="O32" s="9">
        <v>121543021</v>
      </c>
      <c r="P32" s="9"/>
      <c r="Q32" s="9">
        <f t="shared" si="1"/>
        <v>582839</v>
      </c>
    </row>
    <row r="33" spans="1:17">
      <c r="A33" s="1" t="s">
        <v>71</v>
      </c>
      <c r="C33" s="9">
        <v>4700</v>
      </c>
      <c r="D33" s="9"/>
      <c r="E33" s="9">
        <v>3016054241</v>
      </c>
      <c r="F33" s="9"/>
      <c r="G33" s="9">
        <v>2993671491</v>
      </c>
      <c r="H33" s="9"/>
      <c r="I33" s="9">
        <f t="shared" si="0"/>
        <v>22382750</v>
      </c>
      <c r="J33" s="9"/>
      <c r="K33" s="9">
        <v>4700</v>
      </c>
      <c r="L33" s="9"/>
      <c r="M33" s="9">
        <v>3016054241</v>
      </c>
      <c r="N33" s="9"/>
      <c r="O33" s="9">
        <v>2993671491</v>
      </c>
      <c r="P33" s="9"/>
      <c r="Q33" s="9">
        <f t="shared" si="1"/>
        <v>22382750</v>
      </c>
    </row>
    <row r="34" spans="1:17">
      <c r="A34" s="1" t="s">
        <v>75</v>
      </c>
      <c r="C34" s="9">
        <v>1500</v>
      </c>
      <c r="D34" s="9"/>
      <c r="E34" s="9">
        <v>1046720247</v>
      </c>
      <c r="F34" s="9"/>
      <c r="G34" s="9">
        <v>1039686405</v>
      </c>
      <c r="H34" s="9"/>
      <c r="I34" s="9">
        <f t="shared" si="0"/>
        <v>7033842</v>
      </c>
      <c r="J34" s="9"/>
      <c r="K34" s="9">
        <v>1500</v>
      </c>
      <c r="L34" s="9"/>
      <c r="M34" s="9">
        <v>1046720247</v>
      </c>
      <c r="N34" s="9"/>
      <c r="O34" s="9">
        <v>1039686405</v>
      </c>
      <c r="P34" s="9"/>
      <c r="Q34" s="9">
        <f t="shared" si="1"/>
        <v>7033842</v>
      </c>
    </row>
    <row r="35" spans="1:17">
      <c r="A35" s="1" t="s">
        <v>77</v>
      </c>
      <c r="C35" s="9">
        <v>61400</v>
      </c>
      <c r="D35" s="9"/>
      <c r="E35" s="9">
        <v>37739422489</v>
      </c>
      <c r="F35" s="9"/>
      <c r="G35" s="9">
        <v>37503982326</v>
      </c>
      <c r="H35" s="9"/>
      <c r="I35" s="9">
        <f t="shared" si="0"/>
        <v>235440163</v>
      </c>
      <c r="J35" s="9"/>
      <c r="K35" s="9">
        <v>61400</v>
      </c>
      <c r="L35" s="9"/>
      <c r="M35" s="9">
        <v>37739422489</v>
      </c>
      <c r="N35" s="9"/>
      <c r="O35" s="9">
        <v>37503982326</v>
      </c>
      <c r="P35" s="9"/>
      <c r="Q35" s="9">
        <f t="shared" si="1"/>
        <v>235440163</v>
      </c>
    </row>
    <row r="36" spans="1:17">
      <c r="A36" s="1" t="s">
        <v>60</v>
      </c>
      <c r="C36" s="9">
        <v>549121</v>
      </c>
      <c r="D36" s="9"/>
      <c r="E36" s="9">
        <v>476270087566</v>
      </c>
      <c r="F36" s="9"/>
      <c r="G36" s="9">
        <v>467574136474</v>
      </c>
      <c r="H36" s="9"/>
      <c r="I36" s="9">
        <f t="shared" si="0"/>
        <v>8695951092</v>
      </c>
      <c r="J36" s="9"/>
      <c r="K36" s="9">
        <v>549121</v>
      </c>
      <c r="L36" s="9"/>
      <c r="M36" s="9">
        <v>476270087566</v>
      </c>
      <c r="N36" s="9"/>
      <c r="O36" s="9">
        <v>453899518525</v>
      </c>
      <c r="P36" s="9"/>
      <c r="Q36" s="9">
        <f t="shared" si="1"/>
        <v>22370569041</v>
      </c>
    </row>
    <row r="37" spans="1:17">
      <c r="A37" s="1" t="s">
        <v>84</v>
      </c>
      <c r="C37" s="9">
        <v>170000</v>
      </c>
      <c r="D37" s="9"/>
      <c r="E37" s="9">
        <v>138290330333</v>
      </c>
      <c r="F37" s="9"/>
      <c r="G37" s="9">
        <v>137382852500</v>
      </c>
      <c r="H37" s="9"/>
      <c r="I37" s="9">
        <f t="shared" si="0"/>
        <v>907477833</v>
      </c>
      <c r="J37" s="9"/>
      <c r="K37" s="9">
        <v>170000</v>
      </c>
      <c r="L37" s="9"/>
      <c r="M37" s="9">
        <v>138290330333</v>
      </c>
      <c r="N37" s="9"/>
      <c r="O37" s="9">
        <v>137382852500</v>
      </c>
      <c r="P37" s="9"/>
      <c r="Q37" s="9">
        <f t="shared" si="1"/>
        <v>907477833</v>
      </c>
    </row>
    <row r="38" spans="1:17">
      <c r="A38" s="1" t="s">
        <v>63</v>
      </c>
      <c r="C38" s="9">
        <v>310000</v>
      </c>
      <c r="D38" s="9"/>
      <c r="E38" s="9">
        <v>252110156750</v>
      </c>
      <c r="F38" s="9"/>
      <c r="G38" s="9">
        <v>249586828102</v>
      </c>
      <c r="H38" s="9"/>
      <c r="I38" s="9">
        <f t="shared" si="0"/>
        <v>2523328648</v>
      </c>
      <c r="J38" s="9"/>
      <c r="K38" s="9">
        <v>310000</v>
      </c>
      <c r="L38" s="9"/>
      <c r="M38" s="9">
        <v>252110156750</v>
      </c>
      <c r="N38" s="9"/>
      <c r="O38" s="9">
        <v>247250806062</v>
      </c>
      <c r="P38" s="9"/>
      <c r="Q38" s="9">
        <f t="shared" si="1"/>
        <v>4859350688</v>
      </c>
    </row>
    <row r="39" spans="1:17">
      <c r="A39" s="1" t="s">
        <v>78</v>
      </c>
      <c r="C39" s="9">
        <v>9200</v>
      </c>
      <c r="D39" s="9"/>
      <c r="E39" s="9">
        <v>5819049106</v>
      </c>
      <c r="F39" s="9"/>
      <c r="G39" s="9">
        <v>5778746199</v>
      </c>
      <c r="H39" s="9"/>
      <c r="I39" s="9">
        <f t="shared" si="0"/>
        <v>40302907</v>
      </c>
      <c r="J39" s="9"/>
      <c r="K39" s="9">
        <v>9200</v>
      </c>
      <c r="L39" s="9"/>
      <c r="M39" s="9">
        <v>5819049106</v>
      </c>
      <c r="N39" s="9"/>
      <c r="O39" s="9">
        <v>5778746199</v>
      </c>
      <c r="P39" s="9"/>
      <c r="Q39" s="9">
        <f t="shared" si="1"/>
        <v>40302907</v>
      </c>
    </row>
    <row r="40" spans="1:17">
      <c r="A40" s="1" t="s">
        <v>65</v>
      </c>
      <c r="C40" s="9">
        <v>6400</v>
      </c>
      <c r="D40" s="9"/>
      <c r="E40" s="9">
        <v>4366056508</v>
      </c>
      <c r="F40" s="9"/>
      <c r="G40" s="9">
        <v>4333847360</v>
      </c>
      <c r="H40" s="9"/>
      <c r="I40" s="9">
        <f t="shared" si="0"/>
        <v>32209148</v>
      </c>
      <c r="J40" s="9"/>
      <c r="K40" s="9">
        <v>6400</v>
      </c>
      <c r="L40" s="9"/>
      <c r="M40" s="9">
        <v>4366056508</v>
      </c>
      <c r="N40" s="9"/>
      <c r="O40" s="9">
        <v>4333847360</v>
      </c>
      <c r="P40" s="9"/>
      <c r="Q40" s="9">
        <f t="shared" si="1"/>
        <v>32209148</v>
      </c>
    </row>
    <row r="41" spans="1:17">
      <c r="A41" s="1" t="s">
        <v>51</v>
      </c>
      <c r="C41" s="9">
        <v>300000</v>
      </c>
      <c r="D41" s="9"/>
      <c r="E41" s="9">
        <v>297237116006</v>
      </c>
      <c r="F41" s="9"/>
      <c r="G41" s="9">
        <v>291475160550</v>
      </c>
      <c r="H41" s="9"/>
      <c r="I41" s="9">
        <f t="shared" si="0"/>
        <v>5761955456</v>
      </c>
      <c r="J41" s="9"/>
      <c r="K41" s="9">
        <v>300000</v>
      </c>
      <c r="L41" s="9"/>
      <c r="M41" s="9">
        <v>297237116006</v>
      </c>
      <c r="N41" s="9"/>
      <c r="O41" s="9">
        <v>283351270825</v>
      </c>
      <c r="P41" s="9"/>
      <c r="Q41" s="9">
        <f t="shared" si="1"/>
        <v>13885845181</v>
      </c>
    </row>
    <row r="42" spans="1:17">
      <c r="A42" s="1" t="s">
        <v>54</v>
      </c>
      <c r="C42" s="9">
        <v>273900</v>
      </c>
      <c r="D42" s="9"/>
      <c r="E42" s="9">
        <v>265634844956</v>
      </c>
      <c r="F42" s="9"/>
      <c r="G42" s="9">
        <v>259506387361</v>
      </c>
      <c r="H42" s="9"/>
      <c r="I42" s="9">
        <f t="shared" si="0"/>
        <v>6128457595</v>
      </c>
      <c r="J42" s="9"/>
      <c r="K42" s="9">
        <v>273900</v>
      </c>
      <c r="L42" s="9"/>
      <c r="M42" s="9">
        <v>265634844956</v>
      </c>
      <c r="N42" s="9"/>
      <c r="O42" s="9">
        <v>253416602759</v>
      </c>
      <c r="P42" s="9"/>
      <c r="Q42" s="9">
        <f t="shared" si="1"/>
        <v>12218242197</v>
      </c>
    </row>
    <row r="43" spans="1:17">
      <c r="A43" s="1" t="s">
        <v>73</v>
      </c>
      <c r="C43" s="9">
        <v>12900</v>
      </c>
      <c r="D43" s="9"/>
      <c r="E43" s="9">
        <v>8593841083</v>
      </c>
      <c r="F43" s="9"/>
      <c r="G43" s="9">
        <v>8533126327</v>
      </c>
      <c r="H43" s="9"/>
      <c r="I43" s="9">
        <f t="shared" si="0"/>
        <v>60714756</v>
      </c>
      <c r="J43" s="9"/>
      <c r="K43" s="9">
        <v>12900</v>
      </c>
      <c r="L43" s="9"/>
      <c r="M43" s="9">
        <v>8593841083</v>
      </c>
      <c r="N43" s="9"/>
      <c r="O43" s="9">
        <v>8533126327</v>
      </c>
      <c r="P43" s="9"/>
      <c r="Q43" s="9">
        <f t="shared" si="1"/>
        <v>60714756</v>
      </c>
    </row>
    <row r="44" spans="1:17">
      <c r="A44" s="1" t="s">
        <v>68</v>
      </c>
      <c r="C44" s="9">
        <v>4900</v>
      </c>
      <c r="D44" s="9"/>
      <c r="E44" s="9">
        <v>3200050885</v>
      </c>
      <c r="F44" s="9"/>
      <c r="G44" s="9">
        <v>3181460529</v>
      </c>
      <c r="H44" s="9"/>
      <c r="I44" s="9">
        <f t="shared" si="0"/>
        <v>18590356</v>
      </c>
      <c r="J44" s="9"/>
      <c r="K44" s="9">
        <v>4900</v>
      </c>
      <c r="L44" s="9"/>
      <c r="M44" s="9">
        <v>3200050885</v>
      </c>
      <c r="N44" s="9"/>
      <c r="O44" s="9">
        <v>3181460529</v>
      </c>
      <c r="P44" s="9"/>
      <c r="Q44" s="9">
        <f t="shared" si="1"/>
        <v>18590356</v>
      </c>
    </row>
    <row r="45" spans="1:17" ht="24.75" thickBot="1">
      <c r="C45" s="9"/>
      <c r="D45" s="9"/>
      <c r="E45" s="11">
        <f>SUM(E8:E44)</f>
        <v>2709680234692</v>
      </c>
      <c r="F45" s="9"/>
      <c r="G45" s="11">
        <f>SUM(G8:G44)</f>
        <v>2591721821551</v>
      </c>
      <c r="H45" s="9"/>
      <c r="I45" s="11">
        <f>SUM(I8:I44)</f>
        <v>117958413141</v>
      </c>
      <c r="J45" s="9"/>
      <c r="K45" s="9"/>
      <c r="L45" s="9"/>
      <c r="M45" s="11">
        <f>SUM(M8:M44)</f>
        <v>2709680234692</v>
      </c>
      <c r="N45" s="9"/>
      <c r="O45" s="11">
        <f>SUM(O8:O44)</f>
        <v>2407502326942</v>
      </c>
      <c r="P45" s="9"/>
      <c r="Q45" s="11">
        <f>SUM(Q8:Q44)</f>
        <v>302177907750</v>
      </c>
    </row>
    <row r="46" spans="1:17" ht="24.75" thickTop="1">
      <c r="I46" s="9"/>
      <c r="J46" s="9"/>
      <c r="K46" s="9"/>
      <c r="L46" s="9"/>
      <c r="M46" s="9"/>
      <c r="N46" s="9"/>
      <c r="O46" s="9"/>
      <c r="P46" s="9"/>
      <c r="Q46" s="9"/>
    </row>
    <row r="47" spans="1:17">
      <c r="I47" s="5"/>
    </row>
    <row r="48" spans="1:17">
      <c r="I48" s="5"/>
    </row>
    <row r="49" spans="9:17">
      <c r="I49" s="9"/>
      <c r="J49" s="9"/>
      <c r="K49" s="9"/>
      <c r="L49" s="9"/>
      <c r="M49" s="9"/>
      <c r="N49" s="9"/>
      <c r="O49" s="9"/>
      <c r="P49" s="9"/>
      <c r="Q49" s="9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9"/>
  <sheetViews>
    <sheetView rightToLeft="1" topLeftCell="A5" workbookViewId="0">
      <selection activeCell="F27" sqref="F27"/>
    </sheetView>
  </sheetViews>
  <sheetFormatPr defaultRowHeight="24"/>
  <cols>
    <col min="1" max="1" width="28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>
      <c r="A3" s="2" t="s">
        <v>108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4.75">
      <c r="A6" s="6" t="s">
        <v>3</v>
      </c>
      <c r="C6" s="7" t="s">
        <v>110</v>
      </c>
      <c r="D6" s="7" t="s">
        <v>110</v>
      </c>
      <c r="E6" s="7" t="s">
        <v>110</v>
      </c>
      <c r="F6" s="7" t="s">
        <v>110</v>
      </c>
      <c r="G6" s="7" t="s">
        <v>110</v>
      </c>
      <c r="H6" s="7" t="s">
        <v>110</v>
      </c>
      <c r="I6" s="7" t="s">
        <v>110</v>
      </c>
      <c r="K6" s="7" t="s">
        <v>111</v>
      </c>
      <c r="L6" s="7" t="s">
        <v>111</v>
      </c>
      <c r="M6" s="7" t="s">
        <v>111</v>
      </c>
      <c r="N6" s="7" t="s">
        <v>111</v>
      </c>
      <c r="O6" s="7" t="s">
        <v>111</v>
      </c>
      <c r="P6" s="7" t="s">
        <v>111</v>
      </c>
      <c r="Q6" s="7" t="s">
        <v>111</v>
      </c>
    </row>
    <row r="7" spans="1:17" ht="24.75">
      <c r="A7" s="7" t="s">
        <v>3</v>
      </c>
      <c r="C7" s="7" t="s">
        <v>7</v>
      </c>
      <c r="E7" s="7" t="s">
        <v>124</v>
      </c>
      <c r="G7" s="7" t="s">
        <v>125</v>
      </c>
      <c r="I7" s="7" t="s">
        <v>127</v>
      </c>
      <c r="K7" s="7" t="s">
        <v>7</v>
      </c>
      <c r="M7" s="7" t="s">
        <v>124</v>
      </c>
      <c r="O7" s="7" t="s">
        <v>125</v>
      </c>
      <c r="Q7" s="7" t="s">
        <v>127</v>
      </c>
    </row>
    <row r="8" spans="1:17">
      <c r="A8" s="1" t="s">
        <v>19</v>
      </c>
      <c r="C8" s="9">
        <v>3000000</v>
      </c>
      <c r="D8" s="9"/>
      <c r="E8" s="9">
        <v>2892685556</v>
      </c>
      <c r="F8" s="9"/>
      <c r="G8" s="9">
        <v>2293185159</v>
      </c>
      <c r="H8" s="9"/>
      <c r="I8" s="9">
        <v>599500397</v>
      </c>
      <c r="J8" s="9"/>
      <c r="K8" s="9">
        <v>10000000</v>
      </c>
      <c r="L8" s="9"/>
      <c r="M8" s="9">
        <v>9175081651</v>
      </c>
      <c r="N8" s="9"/>
      <c r="O8" s="9">
        <v>7643950528</v>
      </c>
      <c r="P8" s="9"/>
      <c r="Q8" s="9">
        <v>1531131123</v>
      </c>
    </row>
    <row r="9" spans="1:17">
      <c r="A9" s="1" t="s">
        <v>23</v>
      </c>
      <c r="C9" s="9">
        <v>905929</v>
      </c>
      <c r="D9" s="9"/>
      <c r="E9" s="9">
        <v>17073955303</v>
      </c>
      <c r="F9" s="9"/>
      <c r="G9" s="9">
        <v>11880427536</v>
      </c>
      <c r="H9" s="9"/>
      <c r="I9" s="9">
        <v>5193527767</v>
      </c>
      <c r="J9" s="9"/>
      <c r="K9" s="9">
        <v>1905929</v>
      </c>
      <c r="L9" s="9"/>
      <c r="M9" s="9">
        <v>32989248452</v>
      </c>
      <c r="N9" s="9"/>
      <c r="O9" s="9">
        <v>24916473761</v>
      </c>
      <c r="P9" s="9"/>
      <c r="Q9" s="9">
        <v>8072774691</v>
      </c>
    </row>
    <row r="10" spans="1:17">
      <c r="A10" s="1" t="s">
        <v>22</v>
      </c>
      <c r="C10" s="9">
        <v>455517</v>
      </c>
      <c r="D10" s="9"/>
      <c r="E10" s="9">
        <v>6343396519</v>
      </c>
      <c r="F10" s="9"/>
      <c r="G10" s="9">
        <v>5630855514</v>
      </c>
      <c r="H10" s="9"/>
      <c r="I10" s="9">
        <v>712541005</v>
      </c>
      <c r="J10" s="9"/>
      <c r="K10" s="9">
        <v>2900000</v>
      </c>
      <c r="L10" s="9"/>
      <c r="M10" s="9">
        <v>40077892632</v>
      </c>
      <c r="N10" s="9"/>
      <c r="O10" s="9">
        <v>35848236151</v>
      </c>
      <c r="P10" s="9"/>
      <c r="Q10" s="9">
        <v>4229656481</v>
      </c>
    </row>
    <row r="11" spans="1:17">
      <c r="A11" s="1" t="s">
        <v>16</v>
      </c>
      <c r="C11" s="9">
        <v>4083593</v>
      </c>
      <c r="D11" s="9"/>
      <c r="E11" s="9">
        <v>10348997490</v>
      </c>
      <c r="F11" s="9"/>
      <c r="G11" s="9">
        <v>7956052388</v>
      </c>
      <c r="H11" s="9"/>
      <c r="I11" s="9">
        <v>2392945102</v>
      </c>
      <c r="J11" s="9"/>
      <c r="K11" s="9">
        <v>10752735</v>
      </c>
      <c r="L11" s="9"/>
      <c r="M11" s="9">
        <v>25414659334</v>
      </c>
      <c r="N11" s="9"/>
      <c r="O11" s="9">
        <v>20949522384</v>
      </c>
      <c r="P11" s="9"/>
      <c r="Q11" s="9">
        <v>4465136950</v>
      </c>
    </row>
    <row r="12" spans="1:17">
      <c r="A12" s="1" t="s">
        <v>31</v>
      </c>
      <c r="C12" s="9">
        <v>100000</v>
      </c>
      <c r="D12" s="9"/>
      <c r="E12" s="9">
        <v>3856914000</v>
      </c>
      <c r="F12" s="9"/>
      <c r="G12" s="9">
        <v>2992746754</v>
      </c>
      <c r="H12" s="9"/>
      <c r="I12" s="9">
        <v>864167246</v>
      </c>
      <c r="J12" s="9"/>
      <c r="K12" s="9">
        <v>514488</v>
      </c>
      <c r="L12" s="9"/>
      <c r="M12" s="9">
        <v>18909248663</v>
      </c>
      <c r="N12" s="9"/>
      <c r="O12" s="9">
        <v>15397322919</v>
      </c>
      <c r="P12" s="9"/>
      <c r="Q12" s="9">
        <v>3511925744</v>
      </c>
    </row>
    <row r="13" spans="1:17">
      <c r="A13" s="1" t="s">
        <v>30</v>
      </c>
      <c r="C13" s="9">
        <v>753544</v>
      </c>
      <c r="D13" s="9"/>
      <c r="E13" s="9">
        <v>3996784101</v>
      </c>
      <c r="F13" s="9"/>
      <c r="G13" s="9">
        <v>3306231995</v>
      </c>
      <c r="H13" s="9"/>
      <c r="I13" s="9">
        <v>690552106</v>
      </c>
      <c r="J13" s="9"/>
      <c r="K13" s="9">
        <v>753544</v>
      </c>
      <c r="L13" s="9"/>
      <c r="M13" s="9">
        <v>3996784101</v>
      </c>
      <c r="N13" s="9"/>
      <c r="O13" s="9">
        <v>3306231995</v>
      </c>
      <c r="P13" s="9"/>
      <c r="Q13" s="9">
        <v>690552106</v>
      </c>
    </row>
    <row r="14" spans="1:17">
      <c r="A14" s="1" t="s">
        <v>128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v>0</v>
      </c>
      <c r="J14" s="9"/>
      <c r="K14" s="9">
        <v>1548971</v>
      </c>
      <c r="L14" s="9"/>
      <c r="M14" s="9">
        <v>14008497635</v>
      </c>
      <c r="N14" s="9"/>
      <c r="O14" s="9">
        <v>12217934380</v>
      </c>
      <c r="P14" s="9"/>
      <c r="Q14" s="9">
        <v>1790563255</v>
      </c>
    </row>
    <row r="15" spans="1:17">
      <c r="A15" s="1" t="s">
        <v>29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1100000</v>
      </c>
      <c r="L15" s="9"/>
      <c r="M15" s="9">
        <v>17530141614</v>
      </c>
      <c r="N15" s="9"/>
      <c r="O15" s="9">
        <v>15138854258</v>
      </c>
      <c r="P15" s="9"/>
      <c r="Q15" s="9">
        <v>2391287356</v>
      </c>
    </row>
    <row r="16" spans="1:17">
      <c r="A16" s="1" t="s">
        <v>129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1533035</v>
      </c>
      <c r="L16" s="9"/>
      <c r="M16" s="9">
        <v>20941765691</v>
      </c>
      <c r="N16" s="9"/>
      <c r="O16" s="9">
        <v>18983344922</v>
      </c>
      <c r="P16" s="9"/>
      <c r="Q16" s="9">
        <v>1958420769</v>
      </c>
    </row>
    <row r="17" spans="1:17">
      <c r="A17" s="1" t="s">
        <v>32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7558991</v>
      </c>
      <c r="L17" s="9"/>
      <c r="M17" s="9">
        <v>48548541523</v>
      </c>
      <c r="N17" s="9"/>
      <c r="O17" s="9">
        <v>36508006186</v>
      </c>
      <c r="P17" s="9"/>
      <c r="Q17" s="9">
        <v>12040535337</v>
      </c>
    </row>
    <row r="18" spans="1:17">
      <c r="A18" s="1" t="s">
        <v>130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600000</v>
      </c>
      <c r="L18" s="9"/>
      <c r="M18" s="9">
        <v>7386848610</v>
      </c>
      <c r="N18" s="9"/>
      <c r="O18" s="9">
        <v>7386848610</v>
      </c>
      <c r="P18" s="9"/>
      <c r="Q18" s="9">
        <v>0</v>
      </c>
    </row>
    <row r="19" spans="1:17">
      <c r="A19" s="1" t="s">
        <v>34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2000000</v>
      </c>
      <c r="L19" s="9"/>
      <c r="M19" s="9">
        <v>6730712563</v>
      </c>
      <c r="N19" s="9"/>
      <c r="O19" s="9">
        <v>5762669234</v>
      </c>
      <c r="P19" s="9"/>
      <c r="Q19" s="9">
        <v>968043329</v>
      </c>
    </row>
    <row r="20" spans="1:17">
      <c r="A20" s="1" t="s">
        <v>131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650000</v>
      </c>
      <c r="L20" s="9"/>
      <c r="M20" s="9">
        <v>49481901899</v>
      </c>
      <c r="N20" s="9"/>
      <c r="O20" s="9">
        <v>49533365877</v>
      </c>
      <c r="P20" s="9"/>
      <c r="Q20" s="9">
        <v>-51463978</v>
      </c>
    </row>
    <row r="21" spans="1:17">
      <c r="A21" s="1" t="s">
        <v>132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2798473</v>
      </c>
      <c r="L21" s="9"/>
      <c r="M21" s="9">
        <v>35329329671</v>
      </c>
      <c r="N21" s="9"/>
      <c r="O21" s="9">
        <v>32982948700</v>
      </c>
      <c r="P21" s="9"/>
      <c r="Q21" s="9">
        <v>2346380971</v>
      </c>
    </row>
    <row r="22" spans="1:17">
      <c r="A22" s="1" t="s">
        <v>47</v>
      </c>
      <c r="C22" s="9">
        <v>248275</v>
      </c>
      <c r="D22" s="9"/>
      <c r="E22" s="9">
        <v>248275000000</v>
      </c>
      <c r="F22" s="9"/>
      <c r="G22" s="9">
        <v>237414452503</v>
      </c>
      <c r="H22" s="9"/>
      <c r="I22" s="9">
        <v>10860547497</v>
      </c>
      <c r="J22" s="9"/>
      <c r="K22" s="9">
        <v>350000</v>
      </c>
      <c r="L22" s="9"/>
      <c r="M22" s="9">
        <v>348260136228</v>
      </c>
      <c r="N22" s="9"/>
      <c r="O22" s="9">
        <v>334689591687</v>
      </c>
      <c r="P22" s="9"/>
      <c r="Q22" s="9">
        <v>13570544541</v>
      </c>
    </row>
    <row r="23" spans="1:17">
      <c r="A23" s="1" t="s">
        <v>54</v>
      </c>
      <c r="C23" s="9">
        <v>22400</v>
      </c>
      <c r="D23" s="9"/>
      <c r="E23" s="9">
        <v>21443126733</v>
      </c>
      <c r="F23" s="9"/>
      <c r="G23" s="9">
        <v>20724833522</v>
      </c>
      <c r="H23" s="9"/>
      <c r="I23" s="9">
        <v>718293211</v>
      </c>
      <c r="J23" s="9"/>
      <c r="K23" s="9">
        <v>76100</v>
      </c>
      <c r="L23" s="9"/>
      <c r="M23" s="9">
        <v>71496951837</v>
      </c>
      <c r="N23" s="9"/>
      <c r="O23" s="9">
        <v>70408921028</v>
      </c>
      <c r="P23" s="9"/>
      <c r="Q23" s="9">
        <v>1088030809</v>
      </c>
    </row>
    <row r="24" spans="1:17" ht="24.75" thickBot="1">
      <c r="C24" s="5"/>
      <c r="D24" s="5"/>
      <c r="E24" s="14">
        <f>SUM(E8:E23)</f>
        <v>314230859702</v>
      </c>
      <c r="F24" s="5"/>
      <c r="G24" s="14">
        <f>SUM(G8:G23)</f>
        <v>292198785371</v>
      </c>
      <c r="H24" s="5"/>
      <c r="I24" s="14">
        <f>SUM(I8:I23)</f>
        <v>22032074331</v>
      </c>
      <c r="J24" s="5"/>
      <c r="K24" s="5"/>
      <c r="L24" s="5"/>
      <c r="M24" s="14">
        <f>SUM(M8:M23)</f>
        <v>750277742104</v>
      </c>
      <c r="N24" s="5"/>
      <c r="O24" s="14">
        <f>SUM(O8:O23)</f>
        <v>691674222620</v>
      </c>
      <c r="P24" s="5"/>
      <c r="Q24" s="14">
        <f>SUM(Q8:Q23)</f>
        <v>58603519484</v>
      </c>
    </row>
    <row r="25" spans="1:17" ht="24.75" thickTop="1">
      <c r="C25" s="5"/>
      <c r="D25" s="5"/>
      <c r="E25" s="5"/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I29" s="8"/>
      <c r="J29" s="8"/>
      <c r="K29" s="8"/>
      <c r="L29" s="8"/>
      <c r="M29" s="8"/>
      <c r="N29" s="8"/>
      <c r="O29" s="8"/>
      <c r="P29" s="8"/>
      <c r="Q29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2023-01-28T07:11:33Z</dcterms:created>
  <dcterms:modified xsi:type="dcterms:W3CDTF">2023-01-28T09:09:03Z</dcterms:modified>
</cp:coreProperties>
</file>