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B406FBDB-9827-4DF1-8D4D-28BD2F4BFE9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E8" i="15" s="1"/>
  <c r="G10" i="15"/>
  <c r="E7" i="15"/>
  <c r="K10" i="13"/>
  <c r="K9" i="13"/>
  <c r="K8" i="13"/>
  <c r="G10" i="13"/>
  <c r="G9" i="13"/>
  <c r="G8" i="13"/>
  <c r="E10" i="13"/>
  <c r="I10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8" i="12"/>
  <c r="Q24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8" i="12"/>
  <c r="I24" i="12" s="1"/>
  <c r="O24" i="12"/>
  <c r="M24" i="12"/>
  <c r="K24" i="12"/>
  <c r="G24" i="12"/>
  <c r="E24" i="12"/>
  <c r="C24" i="12"/>
  <c r="S42" i="11"/>
  <c r="Q43" i="11"/>
  <c r="O43" i="11"/>
  <c r="M43" i="11"/>
  <c r="G43" i="11"/>
  <c r="E43" i="11"/>
  <c r="C4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43" i="11" s="1"/>
  <c r="S37" i="11"/>
  <c r="S38" i="11"/>
  <c r="S39" i="11"/>
  <c r="S40" i="11"/>
  <c r="S4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8" i="11"/>
  <c r="Q9" i="10"/>
  <c r="Q10" i="10"/>
  <c r="Q11" i="10"/>
  <c r="Q12" i="10"/>
  <c r="Q40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I9" i="10"/>
  <c r="I10" i="10"/>
  <c r="I11" i="10"/>
  <c r="I12" i="10"/>
  <c r="I40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O40" i="10"/>
  <c r="M40" i="10"/>
  <c r="G40" i="10"/>
  <c r="E40" i="10"/>
  <c r="Q8" i="10"/>
  <c r="I8" i="10"/>
  <c r="E38" i="9"/>
  <c r="G38" i="9"/>
  <c r="I38" i="9"/>
  <c r="M38" i="9"/>
  <c r="O38" i="9"/>
  <c r="Q3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8" i="9"/>
  <c r="I10" i="8"/>
  <c r="K10" i="8"/>
  <c r="M10" i="8"/>
  <c r="O10" i="8"/>
  <c r="Q10" i="8"/>
  <c r="S10" i="8"/>
  <c r="S10" i="7"/>
  <c r="Q10" i="7"/>
  <c r="O10" i="7"/>
  <c r="M10" i="7"/>
  <c r="K10" i="7"/>
  <c r="I10" i="7"/>
  <c r="S10" i="6"/>
  <c r="K10" i="6"/>
  <c r="M10" i="6"/>
  <c r="O10" i="6"/>
  <c r="Q10" i="6"/>
  <c r="AK24" i="3"/>
  <c r="AI24" i="3"/>
  <c r="AG24" i="3"/>
  <c r="AA24" i="3"/>
  <c r="W24" i="3"/>
  <c r="S24" i="3"/>
  <c r="Q24" i="3"/>
  <c r="W41" i="1"/>
  <c r="U41" i="1"/>
  <c r="O41" i="1"/>
  <c r="K41" i="1"/>
  <c r="G41" i="1"/>
  <c r="E41" i="1"/>
  <c r="Y41" i="1" l="1"/>
  <c r="E9" i="15"/>
  <c r="E10" i="15" s="1"/>
  <c r="I43" i="11"/>
  <c r="U8" i="11" l="1"/>
  <c r="U22" i="11"/>
  <c r="K29" i="11"/>
  <c r="U34" i="11"/>
  <c r="U38" i="11"/>
  <c r="U19" i="11"/>
  <c r="U20" i="11"/>
  <c r="U40" i="11"/>
  <c r="K31" i="11"/>
  <c r="K10" i="11"/>
  <c r="K35" i="11"/>
  <c r="K39" i="11"/>
  <c r="K14" i="11"/>
  <c r="K8" i="11"/>
  <c r="K12" i="11"/>
  <c r="K33" i="11"/>
  <c r="K16" i="11"/>
  <c r="U24" i="11"/>
  <c r="K37" i="11"/>
  <c r="K18" i="11"/>
  <c r="U42" i="11"/>
  <c r="U16" i="11"/>
  <c r="U23" i="11"/>
  <c r="U27" i="11"/>
  <c r="U31" i="11"/>
  <c r="U35" i="11"/>
  <c r="U39" i="11"/>
  <c r="U12" i="11"/>
  <c r="U10" i="11"/>
  <c r="U14" i="11"/>
  <c r="U18" i="11"/>
  <c r="U21" i="11"/>
  <c r="U25" i="11"/>
  <c r="U29" i="11"/>
  <c r="U33" i="11"/>
  <c r="U37" i="11"/>
  <c r="U41" i="11"/>
  <c r="U13" i="11"/>
  <c r="U32" i="11"/>
  <c r="K21" i="11"/>
  <c r="U11" i="11"/>
  <c r="U26" i="11"/>
  <c r="U9" i="11"/>
  <c r="K11" i="11"/>
  <c r="K15" i="11"/>
  <c r="K19" i="11"/>
  <c r="K22" i="11"/>
  <c r="K26" i="11"/>
  <c r="K30" i="11"/>
  <c r="K34" i="11"/>
  <c r="K38" i="11"/>
  <c r="K42" i="11"/>
  <c r="K9" i="11"/>
  <c r="K13" i="11"/>
  <c r="K17" i="11"/>
  <c r="K20" i="11"/>
  <c r="K24" i="11"/>
  <c r="K28" i="11"/>
  <c r="K32" i="11"/>
  <c r="K36" i="11"/>
  <c r="K40" i="11"/>
  <c r="K23" i="11"/>
  <c r="U17" i="11"/>
  <c r="U36" i="11"/>
  <c r="K25" i="11"/>
  <c r="U15" i="11"/>
  <c r="U30" i="11"/>
  <c r="K27" i="11"/>
  <c r="U28" i="11"/>
  <c r="K41" i="11"/>
  <c r="U43" i="11" l="1"/>
  <c r="K43" i="11"/>
</calcChain>
</file>

<file path=xl/sharedStrings.xml><?xml version="1.0" encoding="utf-8"?>
<sst xmlns="http://schemas.openxmlformats.org/spreadsheetml/2006/main" count="636" uniqueCount="164">
  <si>
    <t>صندوق سرمایه‌گذاری تضمین اصل سرمایه مفید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</si>
  <si>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</si>
  <si>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</si>
  <si>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</si>
  <si>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</si>
  <si>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</si>
  <si>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</si>
  <si>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</si>
  <si>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</si>
  <si>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</si>
  <si>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</si>
  <si>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</si>
  <si>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</si>
  <si>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</si>
  <si>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</si>
  <si>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</si>
  <si>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سینا</t>
  </si>
  <si>
    <t>پالایش نفت اصفهان</t>
  </si>
  <si>
    <t>س.ص.بازنشستگی کارکنان بانکها</t>
  </si>
  <si>
    <t>سرمایه گذاری تامین اجتماعی</t>
  </si>
  <si>
    <t>سرمایه گذاری سبحان</t>
  </si>
  <si>
    <t>سرمایه گذاری سیمان تامین</t>
  </si>
  <si>
    <t>سرمایه گذاری صبا تامین</t>
  </si>
  <si>
    <t>سرمایه‌ گذاری‌ البرز(هلدینگ‌</t>
  </si>
  <si>
    <t>سرمایه‌گذاری صنایع پتروشیمی‌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</si>
  <si>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</si>
  <si>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</si>
  <si>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</si>
  <si>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</si>
  <si>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</si>
  <si>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</si>
  <si>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فجر انرژی خلیج فارس</t>
  </si>
  <si>
    <t>گروه توسعه مالی مهر آیندگان</t>
  </si>
  <si>
    <t>گسترش نفت و گاز پارسیان</t>
  </si>
  <si>
    <t>ملی‌ صنایع‌ مس‌ ایران‌</t>
  </si>
  <si>
    <t>نفت ایرانول</t>
  </si>
  <si>
    <t>نفت سپاهان</t>
  </si>
  <si>
    <t>کارخانجات‌داروپخش‌</t>
  </si>
  <si>
    <t>سرمایه گذاری صدرتامین</t>
  </si>
  <si>
    <t>صنایع فروآلیاژ ایران</t>
  </si>
  <si>
    <t>فولاد مبارکه اصفهان</t>
  </si>
  <si>
    <t>سرمایه گذاری مسکن جنوب</t>
  </si>
  <si>
    <t>داروسازی شهید قاضی</t>
  </si>
  <si>
    <t>ح . داروسازی شهید قاضی</t>
  </si>
  <si>
    <t>پنبه و دانه های روغنی خراسان</t>
  </si>
  <si>
    <t>زعفران0210نگین وحدت جام(پ)</t>
  </si>
  <si>
    <t>زعفران0210نگین بهرامن(پ)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</si>
  <si>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</si>
  <si>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</si>
  <si>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</si>
  <si>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</si>
  <si>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</si>
  <si>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</si>
  <si>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</si>
  <si>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</si>
  <si>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</si>
  <si>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</si>
  <si>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</si>
  <si>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</si>
  <si>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</si>
  <si>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</si>
  <si>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</si>
  <si>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</si>
  <si>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</si>
  <si>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</si>
  <si>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</si>
  <si>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</si>
  <si>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</si>
  <si>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</si>
  <si>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</si>
  <si>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</si>
  <si>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</si>
  <si>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</si>
  <si>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</si>
  <si>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</si>
  <si>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</si>
  <si>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</si>
  <si>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</si>
  <si>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</si>
  <si>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</si>
  <si>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</si>
  <si>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</si>
  <si>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اسنادخزانه-م9بودجه99-020316</t>
  </si>
  <si>
    <t>1399/10/15</t>
  </si>
  <si>
    <t>1402/03/16</t>
  </si>
  <si>
    <t>گام بانک اقتصاد نوین0205</t>
  </si>
  <si>
    <t>1401/04/01</t>
  </si>
  <si>
    <t>1402/05/31</t>
  </si>
  <si>
    <t>گام بانک صادرات ایران0207</t>
  </si>
  <si>
    <t>1402/07/30</t>
  </si>
  <si>
    <t>گواهی اعتبار مولد سامان0207</t>
  </si>
  <si>
    <t>1401/08/01</t>
  </si>
  <si>
    <t>گواهی اعتبارمولد رفاه0208</t>
  </si>
  <si>
    <t>1401/09/01</t>
  </si>
  <si>
    <t>1402/08/30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</si>
  <si>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</si>
  <si>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</si>
  <si>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</si>
  <si>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</si>
  <si>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</si>
  <si>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2.11%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</si>
  <si>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</si>
  <si>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</si>
  <si>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</si>
  <si>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</si>
  <si>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</si>
  <si>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</si>
  <si>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</si>
  <si>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</si>
  <si>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</si>
  <si>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</si>
  <si>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</si>
  <si>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</si>
  <si>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</si>
  <si>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</si>
  <si>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</si>
  <si>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</si>
  <si>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</si>
  <si>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</si>
  <si>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</si>
  <si>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</si>
  <si>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</si>
  <si>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</si>
  <si>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</si>
  <si>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</si>
  <si>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</si>
  <si>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</si>
  <si>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</si>
  <si>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</si>
  <si>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</si>
  <si>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</si>
  <si>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</si>
  <si>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</si>
  <si>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</si>
  <si>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</si>
  <si>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</si>
  <si>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</si>
  <si>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</si>
  <si>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گروه توسعه ملی</t>
  </si>
  <si>
    <t>داروسازی‌ ابوریحان‌</t>
  </si>
  <si>
    <t>ح . کارخانجات‌داروپخش</t>
  </si>
  <si>
    <t>صندوق پالایشی یکم-سهام</t>
  </si>
  <si>
    <t>ح . داروسازی‌ ابوریحان‌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</si>
  <si>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</si>
  <si>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</si>
  <si>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</si>
  <si>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</si>
  <si>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</si>
  <si>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</si>
  <si>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</si>
  <si>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</si>
  <si>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</si>
  <si>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</si>
  <si>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</si>
  <si>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</si>
  <si>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</si>
  <si>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</si>
  <si>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</si>
  <si>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</si>
  <si>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1401/11/01</t>
  </si>
  <si>
    <t>جلوگیری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</si>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</sst>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36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88A99D4-BB6C-21B4-6B87-A173C765D9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E690-4374-4ED4-AD5F-D82EC59A057D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36</xdr:row>
                <xdr:rowOff>57150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4"/>
  <sheetViews>
    <sheetView rightToLeft="1" workbookViewId="0">
      <selection activeCell="G17" sqref="G17"/>
    </sheetView>
  </sheetViews>
  <sheetFormatPr defaultRowHeight="24"/>
  <cols>
    <col min="1" max="1" width="29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710937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119</v>
      </c>
      <c r="D6" s="17" t="s">
        <v>119</v>
      </c>
      <c r="E6" s="17" t="s">
        <v>119</v>
      </c>
      <c r="F6" s="17" t="s">
        <v>119</v>
      </c>
      <c r="G6" s="17" t="s">
        <v>119</v>
      </c>
      <c r="H6" s="17" t="s">
        <v>119</v>
      </c>
      <c r="I6" s="17" t="s">
        <v>119</v>
      </c>
      <c r="J6" s="17" t="s">
        <v>119</v>
      </c>
      <c r="K6" s="17" t="s">
        <v>119</v>
      </c>
      <c r="M6" s="17" t="s">
        <v>120</v>
      </c>
      <c r="N6" s="17" t="s">
        <v>120</v>
      </c>
      <c r="O6" s="17" t="s">
        <v>120</v>
      </c>
      <c r="P6" s="17" t="s">
        <v>120</v>
      </c>
      <c r="Q6" s="17" t="s">
        <v>120</v>
      </c>
      <c r="R6" s="17" t="s">
        <v>120</v>
      </c>
      <c r="S6" s="17" t="s">
        <v>120</v>
      </c>
      <c r="T6" s="17" t="s">
        <v>120</v>
      </c>
      <c r="U6" s="17" t="s">
        <v>120</v>
      </c>
    </row>
    <row r="7" spans="1:21" ht="24.75">
      <c r="A7" s="17" t="s">
        <v>3</v>
      </c>
      <c r="C7" s="17" t="s">
        <v>144</v>
      </c>
      <c r="E7" s="17" t="s">
        <v>145</v>
      </c>
      <c r="G7" s="17" t="s">
        <v>146</v>
      </c>
      <c r="I7" s="17" t="s">
        <v>107</v>
      </c>
      <c r="K7" s="17" t="s">
        <v>147</v>
      </c>
      <c r="M7" s="17" t="s">
        <v>144</v>
      </c>
      <c r="O7" s="17" t="s">
        <v>145</v>
      </c>
      <c r="Q7" s="17" t="s">
        <v>146</v>
      </c>
      <c r="S7" s="17" t="s">
        <v>107</v>
      </c>
      <c r="U7" s="17" t="s">
        <v>147</v>
      </c>
    </row>
    <row r="8" spans="1:21">
      <c r="A8" s="1" t="s">
        <v>46</v>
      </c>
      <c r="C8" s="8">
        <v>0</v>
      </c>
      <c r="D8" s="8"/>
      <c r="E8" s="8">
        <v>0</v>
      </c>
      <c r="F8" s="8"/>
      <c r="G8" s="8">
        <v>1735862913</v>
      </c>
      <c r="H8" s="8"/>
      <c r="I8" s="8">
        <f>C8+E8+G8</f>
        <v>1735862913</v>
      </c>
      <c r="J8" s="8"/>
      <c r="K8" s="9">
        <f t="shared" ref="K8:K42" si="0">I8/$I$43</f>
        <v>-2.1707803878920604E-2</v>
      </c>
      <c r="L8" s="8"/>
      <c r="M8" s="8">
        <v>0</v>
      </c>
      <c r="N8" s="8"/>
      <c r="O8" s="8">
        <v>0</v>
      </c>
      <c r="P8" s="8"/>
      <c r="Q8" s="8">
        <v>1735862913</v>
      </c>
      <c r="R8" s="8"/>
      <c r="S8" s="8">
        <f>M8+O8+Q8</f>
        <v>1735862913</v>
      </c>
      <c r="T8" s="8"/>
      <c r="U8" s="9">
        <f t="shared" ref="U8:U42" si="1">S8/$S$43</f>
        <v>7.9258283032857188E-3</v>
      </c>
    </row>
    <row r="9" spans="1:21">
      <c r="A9" s="1" t="s">
        <v>25</v>
      </c>
      <c r="C9" s="8">
        <v>0</v>
      </c>
      <c r="D9" s="8"/>
      <c r="E9" s="8">
        <v>-5087177588</v>
      </c>
      <c r="F9" s="8"/>
      <c r="G9" s="8">
        <v>343849317</v>
      </c>
      <c r="H9" s="8"/>
      <c r="I9" s="8">
        <f t="shared" ref="I9:I42" si="2">C9+E9+G9</f>
        <v>-4743328271</v>
      </c>
      <c r="J9" s="8"/>
      <c r="K9" s="9">
        <f t="shared" si="0"/>
        <v>5.9317610318809527E-2</v>
      </c>
      <c r="L9" s="8"/>
      <c r="M9" s="8">
        <v>0</v>
      </c>
      <c r="N9" s="8"/>
      <c r="O9" s="8">
        <v>12914186087</v>
      </c>
      <c r="P9" s="8"/>
      <c r="Q9" s="8">
        <v>8416624008</v>
      </c>
      <c r="R9" s="8"/>
      <c r="S9" s="8">
        <f t="shared" ref="S9:S41" si="3">M9+O9+Q9</f>
        <v>21330810095</v>
      </c>
      <c r="T9" s="8"/>
      <c r="U9" s="9">
        <f t="shared" si="1"/>
        <v>9.7394982701012253E-2</v>
      </c>
    </row>
    <row r="10" spans="1:21">
      <c r="A10" s="1" t="s">
        <v>44</v>
      </c>
      <c r="C10" s="8">
        <v>0</v>
      </c>
      <c r="D10" s="8"/>
      <c r="E10" s="8">
        <v>0</v>
      </c>
      <c r="F10" s="8"/>
      <c r="G10" s="8">
        <v>15762827148</v>
      </c>
      <c r="H10" s="8"/>
      <c r="I10" s="8">
        <f t="shared" si="2"/>
        <v>15762827148</v>
      </c>
      <c r="J10" s="8"/>
      <c r="K10" s="9">
        <f t="shared" si="0"/>
        <v>-0.19712176448009028</v>
      </c>
      <c r="L10" s="8"/>
      <c r="M10" s="8">
        <v>0</v>
      </c>
      <c r="N10" s="8"/>
      <c r="O10" s="8">
        <v>0</v>
      </c>
      <c r="P10" s="8"/>
      <c r="Q10" s="8">
        <v>15762827148</v>
      </c>
      <c r="R10" s="8"/>
      <c r="S10" s="8">
        <f t="shared" si="3"/>
        <v>15762827148</v>
      </c>
      <c r="T10" s="8"/>
      <c r="U10" s="9">
        <f t="shared" si="1"/>
        <v>7.1971963116317192E-2</v>
      </c>
    </row>
    <row r="11" spans="1:21">
      <c r="A11" s="1" t="s">
        <v>45</v>
      </c>
      <c r="C11" s="8">
        <v>0</v>
      </c>
      <c r="D11" s="8"/>
      <c r="E11" s="8">
        <v>2804707291</v>
      </c>
      <c r="F11" s="8"/>
      <c r="G11" s="8">
        <v>4468283554</v>
      </c>
      <c r="H11" s="8"/>
      <c r="I11" s="8">
        <f t="shared" si="2"/>
        <v>7272990845</v>
      </c>
      <c r="J11" s="8"/>
      <c r="K11" s="9">
        <f t="shared" si="0"/>
        <v>-9.0952262240333412E-2</v>
      </c>
      <c r="L11" s="8"/>
      <c r="M11" s="8">
        <v>0</v>
      </c>
      <c r="N11" s="8"/>
      <c r="O11" s="8">
        <v>2804707291</v>
      </c>
      <c r="P11" s="8"/>
      <c r="Q11" s="8">
        <v>4468283554</v>
      </c>
      <c r="R11" s="8"/>
      <c r="S11" s="8">
        <f t="shared" si="3"/>
        <v>7272990845</v>
      </c>
      <c r="T11" s="8"/>
      <c r="U11" s="9">
        <f t="shared" si="1"/>
        <v>3.3207966053733488E-2</v>
      </c>
    </row>
    <row r="12" spans="1:21">
      <c r="A12" s="1" t="s">
        <v>16</v>
      </c>
      <c r="C12" s="8">
        <v>0</v>
      </c>
      <c r="D12" s="8"/>
      <c r="E12" s="8">
        <v>0</v>
      </c>
      <c r="F12" s="8"/>
      <c r="G12" s="8">
        <v>422648</v>
      </c>
      <c r="H12" s="8"/>
      <c r="I12" s="8">
        <f t="shared" si="2"/>
        <v>422648</v>
      </c>
      <c r="J12" s="8"/>
      <c r="K12" s="9">
        <f t="shared" si="0"/>
        <v>-5.2854173132610944E-6</v>
      </c>
      <c r="L12" s="8"/>
      <c r="M12" s="8">
        <v>0</v>
      </c>
      <c r="N12" s="8"/>
      <c r="O12" s="8">
        <v>0</v>
      </c>
      <c r="P12" s="8"/>
      <c r="Q12" s="8">
        <v>4465559598</v>
      </c>
      <c r="R12" s="8"/>
      <c r="S12" s="8">
        <f t="shared" si="3"/>
        <v>4465559598</v>
      </c>
      <c r="T12" s="8"/>
      <c r="U12" s="9">
        <f t="shared" si="1"/>
        <v>2.038943189970532E-2</v>
      </c>
    </row>
    <row r="13" spans="1:21">
      <c r="A13" s="1" t="s">
        <v>35</v>
      </c>
      <c r="C13" s="8">
        <v>0</v>
      </c>
      <c r="D13" s="8"/>
      <c r="E13" s="8">
        <v>0</v>
      </c>
      <c r="F13" s="8"/>
      <c r="G13" s="8">
        <v>147850453</v>
      </c>
      <c r="H13" s="8"/>
      <c r="I13" s="8">
        <f t="shared" si="2"/>
        <v>147850453</v>
      </c>
      <c r="J13" s="8"/>
      <c r="K13" s="9">
        <f t="shared" si="0"/>
        <v>-1.8489413035426541E-3</v>
      </c>
      <c r="L13" s="8"/>
      <c r="M13" s="8">
        <v>0</v>
      </c>
      <c r="N13" s="8"/>
      <c r="O13" s="8">
        <v>0</v>
      </c>
      <c r="P13" s="8"/>
      <c r="Q13" s="8">
        <v>147850453</v>
      </c>
      <c r="R13" s="8"/>
      <c r="S13" s="8">
        <f t="shared" si="3"/>
        <v>147850453</v>
      </c>
      <c r="T13" s="8"/>
      <c r="U13" s="9">
        <f t="shared" si="1"/>
        <v>6.7507479782247931E-4</v>
      </c>
    </row>
    <row r="14" spans="1:21">
      <c r="A14" s="1" t="s">
        <v>41</v>
      </c>
      <c r="C14" s="8">
        <v>0</v>
      </c>
      <c r="D14" s="8"/>
      <c r="E14" s="8">
        <v>0</v>
      </c>
      <c r="F14" s="8"/>
      <c r="G14" s="8">
        <v>4895239383</v>
      </c>
      <c r="H14" s="8"/>
      <c r="I14" s="8">
        <f t="shared" si="2"/>
        <v>4895239383</v>
      </c>
      <c r="J14" s="8"/>
      <c r="K14" s="9">
        <f t="shared" si="0"/>
        <v>-6.1217332123814035E-2</v>
      </c>
      <c r="L14" s="8"/>
      <c r="M14" s="8">
        <v>0</v>
      </c>
      <c r="N14" s="8"/>
      <c r="O14" s="8">
        <v>0</v>
      </c>
      <c r="P14" s="8"/>
      <c r="Q14" s="8">
        <v>4895239383</v>
      </c>
      <c r="R14" s="8"/>
      <c r="S14" s="8">
        <f t="shared" si="3"/>
        <v>4895239383</v>
      </c>
      <c r="T14" s="8"/>
      <c r="U14" s="9">
        <f t="shared" si="1"/>
        <v>2.2351319659273304E-2</v>
      </c>
    </row>
    <row r="15" spans="1:21">
      <c r="A15" s="1" t="s">
        <v>138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2"/>
        <v>0</v>
      </c>
      <c r="J15" s="8"/>
      <c r="K15" s="9">
        <f t="shared" si="0"/>
        <v>0</v>
      </c>
      <c r="L15" s="8"/>
      <c r="M15" s="8">
        <v>0</v>
      </c>
      <c r="N15" s="8"/>
      <c r="O15" s="8">
        <v>0</v>
      </c>
      <c r="P15" s="8"/>
      <c r="Q15" s="8">
        <v>1790563255</v>
      </c>
      <c r="R15" s="8"/>
      <c r="S15" s="8">
        <f t="shared" si="3"/>
        <v>1790563255</v>
      </c>
      <c r="T15" s="8"/>
      <c r="U15" s="9">
        <f t="shared" si="1"/>
        <v>8.1755862280481848E-3</v>
      </c>
    </row>
    <row r="16" spans="1:21">
      <c r="A16" s="1" t="s">
        <v>31</v>
      </c>
      <c r="C16" s="8">
        <v>0</v>
      </c>
      <c r="D16" s="8"/>
      <c r="E16" s="8">
        <v>-7027762587</v>
      </c>
      <c r="F16" s="8"/>
      <c r="G16" s="8">
        <v>0</v>
      </c>
      <c r="H16" s="8"/>
      <c r="I16" s="8">
        <f t="shared" si="2"/>
        <v>-7027762587</v>
      </c>
      <c r="J16" s="8"/>
      <c r="K16" s="9">
        <f t="shared" si="0"/>
        <v>8.7885564466928454E-2</v>
      </c>
      <c r="L16" s="8"/>
      <c r="M16" s="8">
        <v>0</v>
      </c>
      <c r="N16" s="8"/>
      <c r="O16" s="8">
        <v>11862645080</v>
      </c>
      <c r="P16" s="8"/>
      <c r="Q16" s="8">
        <v>2391287356</v>
      </c>
      <c r="R16" s="8"/>
      <c r="S16" s="8">
        <f t="shared" si="3"/>
        <v>14253932436</v>
      </c>
      <c r="T16" s="8"/>
      <c r="U16" s="9">
        <f t="shared" si="1"/>
        <v>6.5082455698718622E-2</v>
      </c>
    </row>
    <row r="17" spans="1:21">
      <c r="A17" s="1" t="s">
        <v>19</v>
      </c>
      <c r="C17" s="8">
        <v>0</v>
      </c>
      <c r="D17" s="8"/>
      <c r="E17" s="8">
        <v>-22761848950</v>
      </c>
      <c r="F17" s="8"/>
      <c r="G17" s="8">
        <v>0</v>
      </c>
      <c r="H17" s="8"/>
      <c r="I17" s="8">
        <f t="shared" si="2"/>
        <v>-22761848950</v>
      </c>
      <c r="J17" s="8"/>
      <c r="K17" s="9">
        <f t="shared" si="0"/>
        <v>0.28464791155326385</v>
      </c>
      <c r="L17" s="8"/>
      <c r="M17" s="8">
        <v>0</v>
      </c>
      <c r="N17" s="8"/>
      <c r="O17" s="8">
        <v>28583184797</v>
      </c>
      <c r="P17" s="8"/>
      <c r="Q17" s="8">
        <v>1531131123</v>
      </c>
      <c r="R17" s="8"/>
      <c r="S17" s="8">
        <f t="shared" si="3"/>
        <v>30114315920</v>
      </c>
      <c r="T17" s="8"/>
      <c r="U17" s="9">
        <f t="shared" si="1"/>
        <v>0.13749985420238292</v>
      </c>
    </row>
    <row r="18" spans="1:21">
      <c r="A18" s="1" t="s">
        <v>139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2"/>
        <v>0</v>
      </c>
      <c r="J18" s="8"/>
      <c r="K18" s="9">
        <f t="shared" si="0"/>
        <v>0</v>
      </c>
      <c r="L18" s="8"/>
      <c r="M18" s="8">
        <v>0</v>
      </c>
      <c r="N18" s="8"/>
      <c r="O18" s="8">
        <v>0</v>
      </c>
      <c r="P18" s="8"/>
      <c r="Q18" s="8">
        <v>1958420769</v>
      </c>
      <c r="R18" s="8"/>
      <c r="S18" s="8">
        <f t="shared" si="3"/>
        <v>1958420769</v>
      </c>
      <c r="T18" s="8"/>
      <c r="U18" s="9">
        <f t="shared" si="1"/>
        <v>8.9420118630547558E-3</v>
      </c>
    </row>
    <row r="19" spans="1:21">
      <c r="A19" s="1" t="s">
        <v>34</v>
      </c>
      <c r="C19" s="8">
        <v>0</v>
      </c>
      <c r="D19" s="8"/>
      <c r="E19" s="8">
        <v>93848350</v>
      </c>
      <c r="F19" s="8"/>
      <c r="G19" s="8">
        <v>0</v>
      </c>
      <c r="H19" s="8"/>
      <c r="I19" s="8">
        <f t="shared" si="2"/>
        <v>93848350</v>
      </c>
      <c r="J19" s="8"/>
      <c r="K19" s="9">
        <f t="shared" si="0"/>
        <v>-1.173618930909378E-3</v>
      </c>
      <c r="L19" s="8"/>
      <c r="M19" s="8">
        <v>0</v>
      </c>
      <c r="N19" s="8"/>
      <c r="O19" s="8">
        <v>27747674285</v>
      </c>
      <c r="P19" s="8"/>
      <c r="Q19" s="8">
        <v>12040535337</v>
      </c>
      <c r="R19" s="8"/>
      <c r="S19" s="8">
        <f t="shared" si="3"/>
        <v>39788209622</v>
      </c>
      <c r="T19" s="8"/>
      <c r="U19" s="9">
        <f t="shared" si="1"/>
        <v>0.18167017429625376</v>
      </c>
    </row>
    <row r="20" spans="1:21">
      <c r="A20" s="1" t="s">
        <v>24</v>
      </c>
      <c r="C20" s="8">
        <v>0</v>
      </c>
      <c r="D20" s="8"/>
      <c r="E20" s="8">
        <v>44732250</v>
      </c>
      <c r="F20" s="8"/>
      <c r="G20" s="8">
        <v>0</v>
      </c>
      <c r="H20" s="8"/>
      <c r="I20" s="8">
        <f t="shared" si="2"/>
        <v>44732250</v>
      </c>
      <c r="J20" s="8"/>
      <c r="K20" s="9">
        <f t="shared" si="0"/>
        <v>-5.5939838497076426E-4</v>
      </c>
      <c r="L20" s="8"/>
      <c r="M20" s="8">
        <v>0</v>
      </c>
      <c r="N20" s="8"/>
      <c r="O20" s="8">
        <v>444792475</v>
      </c>
      <c r="P20" s="8"/>
      <c r="Q20" s="8">
        <v>4229656481</v>
      </c>
      <c r="R20" s="8"/>
      <c r="S20" s="8">
        <f t="shared" si="3"/>
        <v>4674448956</v>
      </c>
      <c r="T20" s="8"/>
      <c r="U20" s="9">
        <f t="shared" si="1"/>
        <v>2.1343206056346677E-2</v>
      </c>
    </row>
    <row r="21" spans="1:21">
      <c r="A21" s="1" t="s">
        <v>33</v>
      </c>
      <c r="C21" s="8">
        <v>0</v>
      </c>
      <c r="D21" s="8"/>
      <c r="E21" s="8">
        <v>-10558389869</v>
      </c>
      <c r="F21" s="8"/>
      <c r="G21" s="8">
        <v>0</v>
      </c>
      <c r="H21" s="8"/>
      <c r="I21" s="8">
        <f t="shared" si="2"/>
        <v>-10558389869</v>
      </c>
      <c r="J21" s="8"/>
      <c r="K21" s="9">
        <f t="shared" si="0"/>
        <v>0.13203776337229356</v>
      </c>
      <c r="L21" s="8"/>
      <c r="M21" s="8">
        <v>9732848297</v>
      </c>
      <c r="N21" s="8"/>
      <c r="O21" s="8">
        <v>-4098657922</v>
      </c>
      <c r="P21" s="8"/>
      <c r="Q21" s="8">
        <v>3511925744</v>
      </c>
      <c r="R21" s="8"/>
      <c r="S21" s="8">
        <f t="shared" si="3"/>
        <v>9146116119</v>
      </c>
      <c r="T21" s="8"/>
      <c r="U21" s="9">
        <f t="shared" si="1"/>
        <v>4.1760524669443147E-2</v>
      </c>
    </row>
    <row r="22" spans="1:21">
      <c r="A22" s="1" t="s">
        <v>32</v>
      </c>
      <c r="C22" s="8">
        <v>0</v>
      </c>
      <c r="D22" s="8"/>
      <c r="E22" s="8">
        <v>-1678112584</v>
      </c>
      <c r="F22" s="8"/>
      <c r="G22" s="8">
        <v>0</v>
      </c>
      <c r="H22" s="8"/>
      <c r="I22" s="8">
        <f t="shared" si="2"/>
        <v>-1678112584</v>
      </c>
      <c r="J22" s="8"/>
      <c r="K22" s="9">
        <f t="shared" si="0"/>
        <v>2.0985608130347031E-2</v>
      </c>
      <c r="L22" s="8"/>
      <c r="M22" s="8">
        <v>0</v>
      </c>
      <c r="N22" s="8"/>
      <c r="O22" s="8">
        <v>2569323003</v>
      </c>
      <c r="P22" s="8"/>
      <c r="Q22" s="8">
        <v>690552106</v>
      </c>
      <c r="R22" s="8"/>
      <c r="S22" s="8">
        <f t="shared" si="3"/>
        <v>3259875109</v>
      </c>
      <c r="T22" s="8"/>
      <c r="U22" s="9">
        <f t="shared" si="1"/>
        <v>1.4884361092452707E-2</v>
      </c>
    </row>
    <row r="23" spans="1:21">
      <c r="A23" s="1" t="s">
        <v>36</v>
      </c>
      <c r="C23" s="8">
        <v>0</v>
      </c>
      <c r="D23" s="8"/>
      <c r="E23" s="8">
        <v>-3757129119</v>
      </c>
      <c r="F23" s="8"/>
      <c r="G23" s="8">
        <v>0</v>
      </c>
      <c r="H23" s="8"/>
      <c r="I23" s="8">
        <f t="shared" si="2"/>
        <v>-3757129119</v>
      </c>
      <c r="J23" s="8"/>
      <c r="K23" s="9">
        <f t="shared" si="0"/>
        <v>4.6984713742215745E-2</v>
      </c>
      <c r="L23" s="8"/>
      <c r="M23" s="8">
        <v>0</v>
      </c>
      <c r="N23" s="8"/>
      <c r="O23" s="8">
        <v>10515822451</v>
      </c>
      <c r="P23" s="8"/>
      <c r="Q23" s="8">
        <v>968043329</v>
      </c>
      <c r="R23" s="8"/>
      <c r="S23" s="8">
        <f t="shared" si="3"/>
        <v>11483865780</v>
      </c>
      <c r="T23" s="8"/>
      <c r="U23" s="9">
        <f t="shared" si="1"/>
        <v>5.2434525646356922E-2</v>
      </c>
    </row>
    <row r="24" spans="1:21">
      <c r="A24" s="1" t="s">
        <v>141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2"/>
        <v>0</v>
      </c>
      <c r="J24" s="8"/>
      <c r="K24" s="9">
        <f t="shared" si="0"/>
        <v>0</v>
      </c>
      <c r="L24" s="8"/>
      <c r="M24" s="8">
        <v>0</v>
      </c>
      <c r="N24" s="8"/>
      <c r="O24" s="8">
        <v>0</v>
      </c>
      <c r="P24" s="8"/>
      <c r="Q24" s="8">
        <v>-51463978</v>
      </c>
      <c r="R24" s="8"/>
      <c r="S24" s="8">
        <f t="shared" si="3"/>
        <v>-51463978</v>
      </c>
      <c r="T24" s="8"/>
      <c r="U24" s="9">
        <f t="shared" si="1"/>
        <v>-2.3498091374458301E-4</v>
      </c>
    </row>
    <row r="25" spans="1:21">
      <c r="A25" s="1" t="s">
        <v>142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2"/>
        <v>0</v>
      </c>
      <c r="J25" s="8"/>
      <c r="K25" s="9">
        <f t="shared" si="0"/>
        <v>0</v>
      </c>
      <c r="L25" s="8"/>
      <c r="M25" s="8">
        <v>0</v>
      </c>
      <c r="N25" s="8"/>
      <c r="O25" s="8">
        <v>0</v>
      </c>
      <c r="P25" s="8"/>
      <c r="Q25" s="8">
        <v>2346380971</v>
      </c>
      <c r="R25" s="8"/>
      <c r="S25" s="8">
        <f t="shared" si="3"/>
        <v>2346380971</v>
      </c>
      <c r="T25" s="8"/>
      <c r="U25" s="9">
        <f t="shared" si="1"/>
        <v>1.0713410932953568E-2</v>
      </c>
    </row>
    <row r="26" spans="1:21">
      <c r="A26" s="1" t="s">
        <v>18</v>
      </c>
      <c r="C26" s="8">
        <v>5669902913</v>
      </c>
      <c r="D26" s="8"/>
      <c r="E26" s="8">
        <v>-8916628500</v>
      </c>
      <c r="F26" s="8"/>
      <c r="G26" s="8">
        <v>0</v>
      </c>
      <c r="H26" s="8"/>
      <c r="I26" s="8">
        <f t="shared" si="2"/>
        <v>-3246725587</v>
      </c>
      <c r="J26" s="8"/>
      <c r="K26" s="9">
        <f t="shared" si="0"/>
        <v>4.0601871129018918E-2</v>
      </c>
      <c r="L26" s="8"/>
      <c r="M26" s="8">
        <v>5669902913</v>
      </c>
      <c r="N26" s="8"/>
      <c r="O26" s="8">
        <v>-378490479</v>
      </c>
      <c r="P26" s="8"/>
      <c r="Q26" s="8">
        <v>0</v>
      </c>
      <c r="R26" s="8"/>
      <c r="S26" s="8">
        <f t="shared" si="3"/>
        <v>5291412434</v>
      </c>
      <c r="T26" s="8"/>
      <c r="U26" s="9">
        <f t="shared" si="1"/>
        <v>2.4160218021637737E-2</v>
      </c>
    </row>
    <row r="27" spans="1:21">
      <c r="A27" s="1" t="s">
        <v>42</v>
      </c>
      <c r="C27" s="8">
        <v>0</v>
      </c>
      <c r="D27" s="8"/>
      <c r="E27" s="8">
        <v>221959703</v>
      </c>
      <c r="F27" s="8"/>
      <c r="G27" s="8">
        <v>0</v>
      </c>
      <c r="H27" s="8"/>
      <c r="I27" s="8">
        <f t="shared" si="2"/>
        <v>221959703</v>
      </c>
      <c r="J27" s="8"/>
      <c r="K27" s="9">
        <f t="shared" si="0"/>
        <v>-2.7757132580362156E-3</v>
      </c>
      <c r="L27" s="8"/>
      <c r="M27" s="8">
        <v>0</v>
      </c>
      <c r="N27" s="8"/>
      <c r="O27" s="8">
        <v>221959703</v>
      </c>
      <c r="P27" s="8"/>
      <c r="Q27" s="8">
        <v>0</v>
      </c>
      <c r="R27" s="8"/>
      <c r="S27" s="8">
        <f t="shared" si="3"/>
        <v>221959703</v>
      </c>
      <c r="T27" s="8"/>
      <c r="U27" s="9">
        <f t="shared" si="1"/>
        <v>1.0134524351268815E-3</v>
      </c>
    </row>
    <row r="28" spans="1:21">
      <c r="A28" s="1" t="s">
        <v>28</v>
      </c>
      <c r="C28" s="8">
        <v>0</v>
      </c>
      <c r="D28" s="8"/>
      <c r="E28" s="8">
        <v>-883522027</v>
      </c>
      <c r="F28" s="8"/>
      <c r="G28" s="8">
        <v>0</v>
      </c>
      <c r="H28" s="8"/>
      <c r="I28" s="8">
        <f t="shared" si="2"/>
        <v>-883522027</v>
      </c>
      <c r="J28" s="8"/>
      <c r="K28" s="9">
        <f t="shared" si="0"/>
        <v>1.1048869551383978E-2</v>
      </c>
      <c r="L28" s="8"/>
      <c r="M28" s="8">
        <v>0</v>
      </c>
      <c r="N28" s="8"/>
      <c r="O28" s="8">
        <v>1459271699</v>
      </c>
      <c r="P28" s="8"/>
      <c r="Q28" s="8">
        <v>0</v>
      </c>
      <c r="R28" s="8"/>
      <c r="S28" s="8">
        <f t="shared" si="3"/>
        <v>1459271699</v>
      </c>
      <c r="T28" s="8"/>
      <c r="U28" s="9">
        <f t="shared" si="1"/>
        <v>6.6629322209144056E-3</v>
      </c>
    </row>
    <row r="29" spans="1:21">
      <c r="A29" s="1" t="s">
        <v>26</v>
      </c>
      <c r="C29" s="8">
        <v>0</v>
      </c>
      <c r="D29" s="8"/>
      <c r="E29" s="8">
        <v>-1400109915</v>
      </c>
      <c r="F29" s="8"/>
      <c r="G29" s="8">
        <v>0</v>
      </c>
      <c r="H29" s="8"/>
      <c r="I29" s="8">
        <f t="shared" si="2"/>
        <v>-1400109915</v>
      </c>
      <c r="J29" s="8"/>
      <c r="K29" s="9">
        <f t="shared" si="0"/>
        <v>1.750905052244307E-2</v>
      </c>
      <c r="L29" s="8"/>
      <c r="M29" s="8">
        <v>0</v>
      </c>
      <c r="N29" s="8"/>
      <c r="O29" s="8">
        <v>4221475542</v>
      </c>
      <c r="P29" s="8"/>
      <c r="Q29" s="8">
        <v>0</v>
      </c>
      <c r="R29" s="8"/>
      <c r="S29" s="8">
        <f t="shared" si="3"/>
        <v>4221475542</v>
      </c>
      <c r="T29" s="8"/>
      <c r="U29" s="9">
        <f t="shared" si="1"/>
        <v>1.9274961220634147E-2</v>
      </c>
    </row>
    <row r="30" spans="1:21">
      <c r="A30" s="1" t="s">
        <v>23</v>
      </c>
      <c r="C30" s="8">
        <v>0</v>
      </c>
      <c r="D30" s="8"/>
      <c r="E30" s="8">
        <v>-4607421750</v>
      </c>
      <c r="F30" s="8"/>
      <c r="G30" s="8">
        <v>0</v>
      </c>
      <c r="H30" s="8"/>
      <c r="I30" s="8">
        <f t="shared" si="2"/>
        <v>-4607421750</v>
      </c>
      <c r="J30" s="8"/>
      <c r="K30" s="9">
        <f t="shared" si="0"/>
        <v>5.7618033651988719E-2</v>
      </c>
      <c r="L30" s="8"/>
      <c r="M30" s="8">
        <v>0</v>
      </c>
      <c r="N30" s="8"/>
      <c r="O30" s="8">
        <v>6090023838</v>
      </c>
      <c r="P30" s="8"/>
      <c r="Q30" s="8">
        <v>0</v>
      </c>
      <c r="R30" s="8"/>
      <c r="S30" s="8">
        <f t="shared" si="3"/>
        <v>6090023838</v>
      </c>
      <c r="T30" s="8"/>
      <c r="U30" s="9">
        <f t="shared" si="1"/>
        <v>2.7806621675835714E-2</v>
      </c>
    </row>
    <row r="31" spans="1:21">
      <c r="A31" s="1" t="s">
        <v>17</v>
      </c>
      <c r="C31" s="8">
        <v>0</v>
      </c>
      <c r="D31" s="8"/>
      <c r="E31" s="8">
        <v>-9135636469</v>
      </c>
      <c r="F31" s="8"/>
      <c r="G31" s="8">
        <v>0</v>
      </c>
      <c r="H31" s="8"/>
      <c r="I31" s="8">
        <f t="shared" si="2"/>
        <v>-9135636469</v>
      </c>
      <c r="J31" s="8"/>
      <c r="K31" s="9">
        <f t="shared" si="0"/>
        <v>0.11424554513664337</v>
      </c>
      <c r="L31" s="8"/>
      <c r="M31" s="8">
        <v>0</v>
      </c>
      <c r="N31" s="8"/>
      <c r="O31" s="8">
        <v>4392549153</v>
      </c>
      <c r="P31" s="8"/>
      <c r="Q31" s="8">
        <v>0</v>
      </c>
      <c r="R31" s="8"/>
      <c r="S31" s="8">
        <f t="shared" si="3"/>
        <v>4392549153</v>
      </c>
      <c r="T31" s="8"/>
      <c r="U31" s="9">
        <f t="shared" si="1"/>
        <v>2.0056071328958171E-2</v>
      </c>
    </row>
    <row r="32" spans="1:21">
      <c r="A32" s="1" t="s">
        <v>20</v>
      </c>
      <c r="C32" s="8">
        <v>0</v>
      </c>
      <c r="D32" s="8"/>
      <c r="E32" s="8">
        <v>-12937461306</v>
      </c>
      <c r="F32" s="8"/>
      <c r="G32" s="8">
        <v>0</v>
      </c>
      <c r="H32" s="8"/>
      <c r="I32" s="8">
        <f t="shared" si="2"/>
        <v>-12937461306</v>
      </c>
      <c r="J32" s="8"/>
      <c r="K32" s="9">
        <f t="shared" si="0"/>
        <v>0.16178920041353059</v>
      </c>
      <c r="L32" s="8"/>
      <c r="M32" s="8">
        <v>0</v>
      </c>
      <c r="N32" s="8"/>
      <c r="O32" s="8">
        <v>-4512967230</v>
      </c>
      <c r="P32" s="8"/>
      <c r="Q32" s="8">
        <v>0</v>
      </c>
      <c r="R32" s="8"/>
      <c r="S32" s="8">
        <f t="shared" si="3"/>
        <v>-4512967230</v>
      </c>
      <c r="T32" s="8"/>
      <c r="U32" s="9">
        <f t="shared" si="1"/>
        <v>-2.0605891822135469E-2</v>
      </c>
    </row>
    <row r="33" spans="1:21">
      <c r="A33" s="1" t="s">
        <v>22</v>
      </c>
      <c r="C33" s="8">
        <v>0</v>
      </c>
      <c r="D33" s="8"/>
      <c r="E33" s="8">
        <v>-5707660775</v>
      </c>
      <c r="F33" s="8"/>
      <c r="G33" s="8">
        <v>0</v>
      </c>
      <c r="H33" s="8"/>
      <c r="I33" s="8">
        <f t="shared" si="2"/>
        <v>-5707660775</v>
      </c>
      <c r="J33" s="8"/>
      <c r="K33" s="9">
        <f t="shared" si="0"/>
        <v>7.1377053903972656E-2</v>
      </c>
      <c r="L33" s="8"/>
      <c r="M33" s="8">
        <v>0</v>
      </c>
      <c r="N33" s="8"/>
      <c r="O33" s="8">
        <v>-3311114748</v>
      </c>
      <c r="P33" s="8"/>
      <c r="Q33" s="8">
        <v>0</v>
      </c>
      <c r="R33" s="8"/>
      <c r="S33" s="8">
        <f t="shared" si="3"/>
        <v>-3311114748</v>
      </c>
      <c r="T33" s="8"/>
      <c r="U33" s="9">
        <f t="shared" si="1"/>
        <v>-1.5118317690058952E-2</v>
      </c>
    </row>
    <row r="34" spans="1:21">
      <c r="A34" s="1" t="s">
        <v>29</v>
      </c>
      <c r="C34" s="8">
        <v>0</v>
      </c>
      <c r="D34" s="8"/>
      <c r="E34" s="8">
        <v>-1848933000</v>
      </c>
      <c r="F34" s="8"/>
      <c r="G34" s="8">
        <v>0</v>
      </c>
      <c r="H34" s="8"/>
      <c r="I34" s="8">
        <f t="shared" si="2"/>
        <v>-1848933000</v>
      </c>
      <c r="J34" s="8"/>
      <c r="K34" s="9">
        <f t="shared" si="0"/>
        <v>2.3121799912124923E-2</v>
      </c>
      <c r="L34" s="8"/>
      <c r="M34" s="8">
        <v>0</v>
      </c>
      <c r="N34" s="8"/>
      <c r="O34" s="8">
        <v>4479549345</v>
      </c>
      <c r="P34" s="8"/>
      <c r="Q34" s="8">
        <v>0</v>
      </c>
      <c r="R34" s="8"/>
      <c r="S34" s="8">
        <f t="shared" si="3"/>
        <v>4479549345</v>
      </c>
      <c r="T34" s="8"/>
      <c r="U34" s="9">
        <f t="shared" si="1"/>
        <v>2.0453308103233845E-2</v>
      </c>
    </row>
    <row r="35" spans="1:21">
      <c r="A35" s="1" t="s">
        <v>30</v>
      </c>
      <c r="C35" s="8">
        <v>0</v>
      </c>
      <c r="D35" s="8"/>
      <c r="E35" s="8">
        <v>-39762000</v>
      </c>
      <c r="F35" s="8"/>
      <c r="G35" s="8">
        <v>0</v>
      </c>
      <c r="H35" s="8"/>
      <c r="I35" s="8">
        <f t="shared" si="2"/>
        <v>-39762000</v>
      </c>
      <c r="J35" s="8"/>
      <c r="K35" s="9">
        <f t="shared" si="0"/>
        <v>4.9724300886290159E-4</v>
      </c>
      <c r="L35" s="8"/>
      <c r="M35" s="8">
        <v>0</v>
      </c>
      <c r="N35" s="8"/>
      <c r="O35" s="8">
        <v>8857838821</v>
      </c>
      <c r="P35" s="8"/>
      <c r="Q35" s="8">
        <v>0</v>
      </c>
      <c r="R35" s="8"/>
      <c r="S35" s="8">
        <f t="shared" si="3"/>
        <v>8857838821</v>
      </c>
      <c r="T35" s="8"/>
      <c r="U35" s="9">
        <f t="shared" si="1"/>
        <v>4.0444270747217015E-2</v>
      </c>
    </row>
    <row r="36" spans="1:21">
      <c r="A36" s="1" t="s">
        <v>40</v>
      </c>
      <c r="C36" s="8">
        <v>0</v>
      </c>
      <c r="D36" s="8"/>
      <c r="E36" s="8">
        <v>881824901</v>
      </c>
      <c r="F36" s="8"/>
      <c r="G36" s="8">
        <v>0</v>
      </c>
      <c r="H36" s="8"/>
      <c r="I36" s="8">
        <f t="shared" si="2"/>
        <v>881824901</v>
      </c>
      <c r="J36" s="8"/>
      <c r="K36" s="9">
        <f t="shared" si="0"/>
        <v>-1.1027646171306029E-2</v>
      </c>
      <c r="L36" s="8"/>
      <c r="M36" s="8">
        <v>0</v>
      </c>
      <c r="N36" s="8"/>
      <c r="O36" s="8">
        <v>881824900</v>
      </c>
      <c r="P36" s="8"/>
      <c r="Q36" s="8">
        <v>0</v>
      </c>
      <c r="R36" s="8"/>
      <c r="S36" s="8">
        <f t="shared" si="3"/>
        <v>881824900</v>
      </c>
      <c r="T36" s="8"/>
      <c r="U36" s="9">
        <f t="shared" si="1"/>
        <v>4.0263506401453366E-3</v>
      </c>
    </row>
    <row r="37" spans="1:21">
      <c r="A37" s="1" t="s">
        <v>27</v>
      </c>
      <c r="C37" s="8">
        <v>0</v>
      </c>
      <c r="D37" s="8"/>
      <c r="E37" s="8">
        <v>-303737166</v>
      </c>
      <c r="F37" s="8"/>
      <c r="G37" s="8">
        <v>0</v>
      </c>
      <c r="H37" s="8"/>
      <c r="I37" s="8">
        <f t="shared" si="2"/>
        <v>-303737166</v>
      </c>
      <c r="J37" s="8"/>
      <c r="K37" s="9">
        <f t="shared" si="0"/>
        <v>3.798379918649228E-3</v>
      </c>
      <c r="L37" s="8"/>
      <c r="M37" s="8">
        <v>0</v>
      </c>
      <c r="N37" s="8"/>
      <c r="O37" s="8">
        <v>4175419313</v>
      </c>
      <c r="P37" s="8"/>
      <c r="Q37" s="8">
        <v>0</v>
      </c>
      <c r="R37" s="8"/>
      <c r="S37" s="8">
        <f t="shared" si="3"/>
        <v>4175419313</v>
      </c>
      <c r="T37" s="8"/>
      <c r="U37" s="9">
        <f t="shared" si="1"/>
        <v>1.9064671709511437E-2</v>
      </c>
    </row>
    <row r="38" spans="1:21">
      <c r="A38" s="1" t="s">
        <v>15</v>
      </c>
      <c r="C38" s="8">
        <v>0</v>
      </c>
      <c r="D38" s="8"/>
      <c r="E38" s="8">
        <v>-16525011817</v>
      </c>
      <c r="F38" s="8"/>
      <c r="G38" s="8">
        <v>0</v>
      </c>
      <c r="H38" s="8"/>
      <c r="I38" s="8">
        <f t="shared" si="2"/>
        <v>-16525011817</v>
      </c>
      <c r="J38" s="8"/>
      <c r="K38" s="9">
        <f t="shared" si="0"/>
        <v>0.20665325178260863</v>
      </c>
      <c r="L38" s="8"/>
      <c r="M38" s="8">
        <v>0</v>
      </c>
      <c r="N38" s="8"/>
      <c r="O38" s="8">
        <v>-8631972688</v>
      </c>
      <c r="P38" s="8"/>
      <c r="Q38" s="8">
        <v>0</v>
      </c>
      <c r="R38" s="8"/>
      <c r="S38" s="8">
        <f t="shared" si="3"/>
        <v>-8631972688</v>
      </c>
      <c r="T38" s="8"/>
      <c r="U38" s="9">
        <f t="shared" si="1"/>
        <v>-3.9412981826716237E-2</v>
      </c>
    </row>
    <row r="39" spans="1:21">
      <c r="A39" s="1" t="s">
        <v>21</v>
      </c>
      <c r="C39" s="8">
        <v>0</v>
      </c>
      <c r="D39" s="8"/>
      <c r="E39" s="8">
        <v>-4389724800</v>
      </c>
      <c r="F39" s="8"/>
      <c r="G39" s="8">
        <v>0</v>
      </c>
      <c r="H39" s="8"/>
      <c r="I39" s="8">
        <f t="shared" si="2"/>
        <v>-4389724800</v>
      </c>
      <c r="J39" s="8"/>
      <c r="K39" s="9">
        <f t="shared" si="0"/>
        <v>5.4895628178464335E-2</v>
      </c>
      <c r="L39" s="8"/>
      <c r="M39" s="8">
        <v>0</v>
      </c>
      <c r="N39" s="8"/>
      <c r="O39" s="8">
        <v>11852986452</v>
      </c>
      <c r="P39" s="8"/>
      <c r="Q39" s="8">
        <v>0</v>
      </c>
      <c r="R39" s="8"/>
      <c r="S39" s="8">
        <f t="shared" si="3"/>
        <v>11852986452</v>
      </c>
      <c r="T39" s="8"/>
      <c r="U39" s="9">
        <f t="shared" si="1"/>
        <v>5.4119904743724301E-2</v>
      </c>
    </row>
    <row r="40" spans="1:21">
      <c r="A40" s="1" t="s">
        <v>37</v>
      </c>
      <c r="C40" s="8">
        <v>0</v>
      </c>
      <c r="D40" s="8"/>
      <c r="E40" s="8">
        <v>-238234604</v>
      </c>
      <c r="F40" s="8"/>
      <c r="G40" s="8">
        <v>0</v>
      </c>
      <c r="H40" s="8"/>
      <c r="I40" s="8">
        <f t="shared" si="2"/>
        <v>-238234604</v>
      </c>
      <c r="J40" s="8"/>
      <c r="K40" s="9">
        <f t="shared" si="0"/>
        <v>2.9792387532876071E-3</v>
      </c>
      <c r="L40" s="8"/>
      <c r="M40" s="8">
        <v>0</v>
      </c>
      <c r="N40" s="8"/>
      <c r="O40" s="8">
        <v>8401348161</v>
      </c>
      <c r="P40" s="8"/>
      <c r="Q40" s="8">
        <v>0</v>
      </c>
      <c r="R40" s="8"/>
      <c r="S40" s="8">
        <f t="shared" si="3"/>
        <v>8401348161</v>
      </c>
      <c r="T40" s="8"/>
      <c r="U40" s="9">
        <f t="shared" si="1"/>
        <v>3.8359966412976315E-2</v>
      </c>
    </row>
    <row r="41" spans="1:21">
      <c r="A41" s="1" t="s">
        <v>38</v>
      </c>
      <c r="C41" s="8">
        <v>0</v>
      </c>
      <c r="D41" s="8"/>
      <c r="E41" s="8">
        <v>535527251</v>
      </c>
      <c r="F41" s="8"/>
      <c r="G41" s="8">
        <v>0</v>
      </c>
      <c r="H41" s="8"/>
      <c r="I41" s="8">
        <f t="shared" si="2"/>
        <v>535527251</v>
      </c>
      <c r="J41" s="8"/>
      <c r="K41" s="9">
        <f t="shared" si="0"/>
        <v>-6.6970268501412985E-3</v>
      </c>
      <c r="L41" s="8"/>
      <c r="M41" s="8">
        <v>0</v>
      </c>
      <c r="N41" s="8"/>
      <c r="O41" s="8">
        <v>535527261</v>
      </c>
      <c r="P41" s="8"/>
      <c r="Q41" s="8">
        <v>0</v>
      </c>
      <c r="R41" s="8"/>
      <c r="S41" s="8">
        <f t="shared" si="3"/>
        <v>535527261</v>
      </c>
      <c r="T41" s="8"/>
      <c r="U41" s="9">
        <f t="shared" si="1"/>
        <v>2.4451799105952086E-3</v>
      </c>
    </row>
    <row r="42" spans="1:21">
      <c r="A42" s="1" t="s">
        <v>39</v>
      </c>
      <c r="C42" s="8">
        <v>0</v>
      </c>
      <c r="D42" s="8"/>
      <c r="E42" s="8">
        <v>232501571</v>
      </c>
      <c r="F42" s="8"/>
      <c r="G42" s="8">
        <v>0</v>
      </c>
      <c r="H42" s="8"/>
      <c r="I42" s="8">
        <f t="shared" si="2"/>
        <v>232501571</v>
      </c>
      <c r="J42" s="8"/>
      <c r="K42" s="9">
        <f t="shared" si="0"/>
        <v>-2.9075444074591703E-3</v>
      </c>
      <c r="L42" s="8"/>
      <c r="M42" s="8">
        <v>0</v>
      </c>
      <c r="N42" s="8"/>
      <c r="O42" s="8">
        <v>232501571</v>
      </c>
      <c r="P42" s="8"/>
      <c r="Q42" s="8">
        <v>0</v>
      </c>
      <c r="R42" s="8"/>
      <c r="S42" s="8">
        <f>M42+O42+Q42</f>
        <v>232501571</v>
      </c>
      <c r="T42" s="8"/>
      <c r="U42" s="9">
        <f t="shared" si="1"/>
        <v>1.0615858649836794E-3</v>
      </c>
    </row>
    <row r="43" spans="1:21" ht="24.75" thickBot="1">
      <c r="C43" s="14">
        <f>SUM(C8:C42)</f>
        <v>5669902913</v>
      </c>
      <c r="D43" s="8"/>
      <c r="E43" s="14">
        <f>SUM(E8:E42)</f>
        <v>-112989163509</v>
      </c>
      <c r="F43" s="8"/>
      <c r="G43" s="14">
        <f>SUM(G8:G42)</f>
        <v>27354335416</v>
      </c>
      <c r="H43" s="8"/>
      <c r="I43" s="14">
        <f>SUM(I8:I42)</f>
        <v>-79964925180</v>
      </c>
      <c r="J43" s="8"/>
      <c r="K43" s="10">
        <f>SUM(K8:K42)</f>
        <v>0.99999999999999967</v>
      </c>
      <c r="L43" s="8"/>
      <c r="M43" s="14">
        <f>SUM(M8:M42)</f>
        <v>15402751210</v>
      </c>
      <c r="N43" s="8"/>
      <c r="O43" s="14">
        <f>SUM(O8:O42)</f>
        <v>132311408161</v>
      </c>
      <c r="P43" s="8"/>
      <c r="Q43" s="14">
        <f>SUM(Q8:Q42)</f>
        <v>71299279550</v>
      </c>
      <c r="R43" s="8"/>
      <c r="S43" s="14">
        <f>SUM(S8:S42)</f>
        <v>219013438921</v>
      </c>
      <c r="T43" s="8"/>
      <c r="U43" s="10">
        <f>SUM(U8:U42)</f>
        <v>0.99999999999999989</v>
      </c>
    </row>
    <row r="44" spans="1:21" ht="24.75" thickTop="1">
      <c r="C44" s="15"/>
      <c r="E44" s="15"/>
      <c r="G44" s="15"/>
      <c r="M44" s="15"/>
      <c r="O44" s="15"/>
      <c r="Q44" s="1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Z36"/>
  <sheetViews>
    <sheetView rightToLeft="1" topLeftCell="A10" workbookViewId="0">
      <selection activeCell="A25" sqref="A25:XFD25"/>
    </sheetView>
  </sheetViews>
  <sheetFormatPr defaultRowHeight="24"/>
  <cols>
    <col min="1" max="1" width="29.71093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25" style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21" style="1" customWidth="1"/>
    <col min="18" max="18" width="1" style="1" customWidth="1"/>
    <col min="19" max="19" width="9.140625" style="1" customWidth="1"/>
    <col min="20" max="16384" width="9.140625" style="1"/>
  </cols>
  <sheetData>
    <row r="2" spans="1:26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6" ht="24.7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6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26" ht="24.75">
      <c r="A6" s="16" t="s">
        <v>121</v>
      </c>
      <c r="C6" s="17" t="s">
        <v>119</v>
      </c>
      <c r="D6" s="17" t="s">
        <v>119</v>
      </c>
      <c r="E6" s="17" t="s">
        <v>119</v>
      </c>
      <c r="F6" s="17" t="s">
        <v>119</v>
      </c>
      <c r="G6" s="17" t="s">
        <v>119</v>
      </c>
      <c r="H6" s="17" t="s">
        <v>119</v>
      </c>
      <c r="I6" s="17" t="s">
        <v>119</v>
      </c>
      <c r="K6" s="17" t="s">
        <v>120</v>
      </c>
      <c r="L6" s="17" t="s">
        <v>120</v>
      </c>
      <c r="M6" s="17" t="s">
        <v>120</v>
      </c>
      <c r="N6" s="17" t="s">
        <v>120</v>
      </c>
      <c r="O6" s="17" t="s">
        <v>120</v>
      </c>
      <c r="P6" s="17" t="s">
        <v>120</v>
      </c>
      <c r="Q6" s="17" t="s">
        <v>120</v>
      </c>
    </row>
    <row r="7" spans="1:26" ht="24.75">
      <c r="A7" s="17" t="s">
        <v>121</v>
      </c>
      <c r="C7" s="17" t="s">
        <v>148</v>
      </c>
      <c r="E7" s="17" t="s">
        <v>145</v>
      </c>
      <c r="G7" s="17" t="s">
        <v>146</v>
      </c>
      <c r="I7" s="17" t="s">
        <v>149</v>
      </c>
      <c r="K7" s="17" t="s">
        <v>148</v>
      </c>
      <c r="M7" s="17" t="s">
        <v>145</v>
      </c>
      <c r="O7" s="17" t="s">
        <v>146</v>
      </c>
      <c r="Q7" s="17" t="s">
        <v>149</v>
      </c>
    </row>
    <row r="8" spans="1:26">
      <c r="A8" s="1" t="s">
        <v>67</v>
      </c>
      <c r="C8" s="6">
        <v>0</v>
      </c>
      <c r="D8" s="4"/>
      <c r="E8" s="6">
        <v>0</v>
      </c>
      <c r="F8" s="4"/>
      <c r="G8" s="6">
        <v>16648729175</v>
      </c>
      <c r="H8" s="4"/>
      <c r="I8" s="6">
        <f>C8+E8+G8</f>
        <v>16648729175</v>
      </c>
      <c r="J8" s="4"/>
      <c r="K8" s="6">
        <v>0</v>
      </c>
      <c r="L8" s="4"/>
      <c r="M8" s="6">
        <v>0</v>
      </c>
      <c r="N8" s="4"/>
      <c r="O8" s="6">
        <v>16648729175</v>
      </c>
      <c r="P8" s="4"/>
      <c r="Q8" s="6">
        <f>K8+M8+O8</f>
        <v>16648729175</v>
      </c>
      <c r="R8" s="4"/>
      <c r="S8" s="4"/>
      <c r="T8" s="4"/>
      <c r="U8" s="4"/>
      <c r="V8" s="4"/>
      <c r="W8" s="4"/>
      <c r="X8" s="4"/>
      <c r="Y8" s="4"/>
      <c r="Z8" s="4"/>
    </row>
    <row r="9" spans="1:26">
      <c r="A9" s="1" t="s">
        <v>73</v>
      </c>
      <c r="C9" s="6">
        <v>0</v>
      </c>
      <c r="D9" s="4"/>
      <c r="E9" s="6">
        <v>0</v>
      </c>
      <c r="F9" s="4"/>
      <c r="G9" s="6">
        <v>14161869649</v>
      </c>
      <c r="H9" s="4"/>
      <c r="I9" s="6">
        <f t="shared" ref="I9:I23" si="0">C9+E9+G9</f>
        <v>14161869649</v>
      </c>
      <c r="J9" s="4"/>
      <c r="K9" s="6">
        <v>0</v>
      </c>
      <c r="L9" s="4"/>
      <c r="M9" s="6">
        <v>0</v>
      </c>
      <c r="N9" s="4"/>
      <c r="O9" s="6">
        <v>15249900458</v>
      </c>
      <c r="P9" s="4"/>
      <c r="Q9" s="6">
        <f t="shared" ref="Q9:Q23" si="1">K9+M9+O9</f>
        <v>15249900458</v>
      </c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" t="s">
        <v>82</v>
      </c>
      <c r="C10" s="6">
        <v>0</v>
      </c>
      <c r="D10" s="4"/>
      <c r="E10" s="6">
        <v>0</v>
      </c>
      <c r="F10" s="4"/>
      <c r="G10" s="6">
        <v>3851862718</v>
      </c>
      <c r="H10" s="4"/>
      <c r="I10" s="6">
        <f t="shared" si="0"/>
        <v>3851862718</v>
      </c>
      <c r="J10" s="4"/>
      <c r="K10" s="6">
        <v>0</v>
      </c>
      <c r="L10" s="4"/>
      <c r="M10" s="6">
        <v>0</v>
      </c>
      <c r="N10" s="4"/>
      <c r="O10" s="6">
        <v>3851862718</v>
      </c>
      <c r="P10" s="4"/>
      <c r="Q10" s="6">
        <f t="shared" si="1"/>
        <v>3851862718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" t="s">
        <v>70</v>
      </c>
      <c r="C11" s="6">
        <v>0</v>
      </c>
      <c r="D11" s="4"/>
      <c r="E11" s="6">
        <v>0</v>
      </c>
      <c r="F11" s="4"/>
      <c r="G11" s="6">
        <v>132542960</v>
      </c>
      <c r="H11" s="4"/>
      <c r="I11" s="6">
        <f t="shared" si="0"/>
        <v>132542960</v>
      </c>
      <c r="J11" s="4"/>
      <c r="K11" s="6">
        <v>0</v>
      </c>
      <c r="L11" s="4"/>
      <c r="M11" s="6">
        <v>0</v>
      </c>
      <c r="N11" s="4"/>
      <c r="O11" s="6">
        <v>132542960</v>
      </c>
      <c r="P11" s="4"/>
      <c r="Q11" s="6">
        <f t="shared" si="1"/>
        <v>132542960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" t="s">
        <v>77</v>
      </c>
      <c r="C12" s="6">
        <v>0</v>
      </c>
      <c r="D12" s="4"/>
      <c r="E12" s="6">
        <v>0</v>
      </c>
      <c r="F12" s="4"/>
      <c r="G12" s="6">
        <v>100944428</v>
      </c>
      <c r="H12" s="4"/>
      <c r="I12" s="6">
        <f t="shared" si="0"/>
        <v>100944428</v>
      </c>
      <c r="J12" s="4"/>
      <c r="K12" s="6">
        <v>0</v>
      </c>
      <c r="L12" s="4"/>
      <c r="M12" s="6">
        <v>0</v>
      </c>
      <c r="N12" s="4"/>
      <c r="O12" s="6">
        <v>100944428</v>
      </c>
      <c r="P12" s="4"/>
      <c r="Q12" s="6">
        <f t="shared" si="1"/>
        <v>100944428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" t="s">
        <v>60</v>
      </c>
      <c r="C13" s="6">
        <v>0</v>
      </c>
      <c r="D13" s="4"/>
      <c r="E13" s="6">
        <v>0</v>
      </c>
      <c r="F13" s="4"/>
      <c r="G13" s="6">
        <v>98839893</v>
      </c>
      <c r="H13" s="4"/>
      <c r="I13" s="6">
        <f t="shared" si="0"/>
        <v>98839893</v>
      </c>
      <c r="J13" s="4"/>
      <c r="K13" s="6">
        <v>0</v>
      </c>
      <c r="L13" s="4"/>
      <c r="M13" s="6">
        <v>0</v>
      </c>
      <c r="N13" s="4"/>
      <c r="O13" s="6">
        <v>98839893</v>
      </c>
      <c r="P13" s="4"/>
      <c r="Q13" s="6">
        <f t="shared" si="1"/>
        <v>98839893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" t="s">
        <v>76</v>
      </c>
      <c r="C14" s="6">
        <v>0</v>
      </c>
      <c r="D14" s="4"/>
      <c r="E14" s="6">
        <v>0</v>
      </c>
      <c r="F14" s="4"/>
      <c r="G14" s="6">
        <v>290918029</v>
      </c>
      <c r="H14" s="4"/>
      <c r="I14" s="6">
        <f t="shared" si="0"/>
        <v>290918029</v>
      </c>
      <c r="J14" s="4"/>
      <c r="K14" s="6">
        <v>0</v>
      </c>
      <c r="L14" s="4"/>
      <c r="M14" s="6">
        <v>0</v>
      </c>
      <c r="N14" s="4"/>
      <c r="O14" s="6">
        <v>290918029</v>
      </c>
      <c r="P14" s="4"/>
      <c r="Q14" s="6">
        <f t="shared" si="1"/>
        <v>290918029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" t="s">
        <v>65</v>
      </c>
      <c r="C15" s="6">
        <v>0</v>
      </c>
      <c r="D15" s="4"/>
      <c r="E15" s="6">
        <v>0</v>
      </c>
      <c r="F15" s="4"/>
      <c r="G15" s="6">
        <v>31119478</v>
      </c>
      <c r="H15" s="4"/>
      <c r="I15" s="6">
        <f t="shared" si="0"/>
        <v>31119478</v>
      </c>
      <c r="J15" s="4"/>
      <c r="K15" s="6">
        <v>0</v>
      </c>
      <c r="L15" s="4"/>
      <c r="M15" s="6">
        <v>0</v>
      </c>
      <c r="N15" s="4"/>
      <c r="O15" s="6">
        <v>31119478</v>
      </c>
      <c r="P15" s="4"/>
      <c r="Q15" s="6">
        <f t="shared" si="1"/>
        <v>31119478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1" t="s">
        <v>63</v>
      </c>
      <c r="C16" s="6">
        <v>0</v>
      </c>
      <c r="D16" s="4"/>
      <c r="E16" s="6">
        <v>0</v>
      </c>
      <c r="F16" s="4"/>
      <c r="G16" s="6">
        <v>1241898720</v>
      </c>
      <c r="H16" s="4"/>
      <c r="I16" s="6">
        <f t="shared" si="0"/>
        <v>1241898720</v>
      </c>
      <c r="J16" s="4"/>
      <c r="K16" s="6">
        <v>0</v>
      </c>
      <c r="L16" s="4"/>
      <c r="M16" s="6">
        <v>0</v>
      </c>
      <c r="N16" s="4"/>
      <c r="O16" s="6">
        <v>1241898720</v>
      </c>
      <c r="P16" s="4"/>
      <c r="Q16" s="6">
        <f t="shared" si="1"/>
        <v>1241898720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1" t="s">
        <v>79</v>
      </c>
      <c r="C17" s="6">
        <v>0</v>
      </c>
      <c r="D17" s="4"/>
      <c r="E17" s="6">
        <v>0</v>
      </c>
      <c r="F17" s="4"/>
      <c r="G17" s="6">
        <v>206148844</v>
      </c>
      <c r="H17" s="4"/>
      <c r="I17" s="6">
        <f t="shared" si="0"/>
        <v>206148844</v>
      </c>
      <c r="J17" s="4"/>
      <c r="K17" s="6">
        <v>0</v>
      </c>
      <c r="L17" s="4"/>
      <c r="M17" s="6">
        <v>0</v>
      </c>
      <c r="N17" s="4"/>
      <c r="O17" s="6">
        <v>206148844</v>
      </c>
      <c r="P17" s="4"/>
      <c r="Q17" s="6">
        <f t="shared" si="1"/>
        <v>206148844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" t="s">
        <v>56</v>
      </c>
      <c r="C18" s="6">
        <v>0</v>
      </c>
      <c r="D18" s="4"/>
      <c r="E18" s="6">
        <v>0</v>
      </c>
      <c r="F18" s="4"/>
      <c r="G18" s="6">
        <v>3240359</v>
      </c>
      <c r="H18" s="4"/>
      <c r="I18" s="6">
        <f t="shared" si="0"/>
        <v>3240359</v>
      </c>
      <c r="J18" s="4"/>
      <c r="K18" s="6">
        <v>0</v>
      </c>
      <c r="L18" s="4"/>
      <c r="M18" s="6">
        <v>0</v>
      </c>
      <c r="N18" s="4"/>
      <c r="O18" s="6">
        <v>3240359</v>
      </c>
      <c r="P18" s="4"/>
      <c r="Q18" s="6">
        <f t="shared" si="1"/>
        <v>3240359</v>
      </c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" t="s">
        <v>143</v>
      </c>
      <c r="C19" s="6">
        <v>0</v>
      </c>
      <c r="D19" s="4"/>
      <c r="E19" s="6">
        <v>0</v>
      </c>
      <c r="F19" s="4"/>
      <c r="G19" s="6">
        <v>0</v>
      </c>
      <c r="H19" s="4"/>
      <c r="I19" s="6">
        <f t="shared" si="0"/>
        <v>0</v>
      </c>
      <c r="J19" s="4"/>
      <c r="K19" s="6">
        <v>0</v>
      </c>
      <c r="L19" s="4"/>
      <c r="M19" s="6">
        <v>0</v>
      </c>
      <c r="N19" s="4"/>
      <c r="O19" s="6">
        <v>13570544541</v>
      </c>
      <c r="P19" s="4"/>
      <c r="Q19" s="6">
        <f t="shared" si="1"/>
        <v>13570544541</v>
      </c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1" t="s">
        <v>92</v>
      </c>
      <c r="C20" s="6">
        <v>0</v>
      </c>
      <c r="D20" s="4"/>
      <c r="E20" s="6">
        <v>1621110367</v>
      </c>
      <c r="F20" s="4"/>
      <c r="G20" s="6">
        <v>0</v>
      </c>
      <c r="H20" s="4"/>
      <c r="I20" s="6">
        <f t="shared" si="0"/>
        <v>1621110367</v>
      </c>
      <c r="J20" s="4"/>
      <c r="K20" s="6">
        <v>0</v>
      </c>
      <c r="L20" s="4"/>
      <c r="M20" s="6">
        <v>1621110367</v>
      </c>
      <c r="N20" s="4"/>
      <c r="O20" s="6">
        <v>0</v>
      </c>
      <c r="P20" s="4"/>
      <c r="Q20" s="6">
        <f t="shared" si="1"/>
        <v>1621110367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1" t="s">
        <v>85</v>
      </c>
      <c r="C21" s="6">
        <v>0</v>
      </c>
      <c r="D21" s="4"/>
      <c r="E21" s="6">
        <v>10136034413</v>
      </c>
      <c r="F21" s="4"/>
      <c r="G21" s="6">
        <v>0</v>
      </c>
      <c r="H21" s="4"/>
      <c r="I21" s="6">
        <f t="shared" si="0"/>
        <v>10136034413</v>
      </c>
      <c r="J21" s="4"/>
      <c r="K21" s="6">
        <v>0</v>
      </c>
      <c r="L21" s="4"/>
      <c r="M21" s="6">
        <v>32506603454</v>
      </c>
      <c r="N21" s="4"/>
      <c r="O21" s="6">
        <v>0</v>
      </c>
      <c r="P21" s="4"/>
      <c r="Q21" s="6">
        <f t="shared" si="1"/>
        <v>32506603454</v>
      </c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" t="s">
        <v>88</v>
      </c>
      <c r="C22" s="6">
        <v>0</v>
      </c>
      <c r="D22" s="4"/>
      <c r="E22" s="6">
        <v>4374237026</v>
      </c>
      <c r="F22" s="4"/>
      <c r="G22" s="6">
        <v>0</v>
      </c>
      <c r="H22" s="4"/>
      <c r="I22" s="6">
        <f t="shared" si="0"/>
        <v>4374237026</v>
      </c>
      <c r="J22" s="4"/>
      <c r="K22" s="6">
        <v>0</v>
      </c>
      <c r="L22" s="4"/>
      <c r="M22" s="6">
        <v>9233587714</v>
      </c>
      <c r="N22" s="4"/>
      <c r="O22" s="6">
        <v>0</v>
      </c>
      <c r="P22" s="4"/>
      <c r="Q22" s="6">
        <f t="shared" si="1"/>
        <v>9233587714</v>
      </c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" t="s">
        <v>90</v>
      </c>
      <c r="C23" s="6">
        <v>0</v>
      </c>
      <c r="D23" s="4"/>
      <c r="E23" s="6">
        <v>1934249354</v>
      </c>
      <c r="F23" s="4"/>
      <c r="G23" s="6">
        <v>0</v>
      </c>
      <c r="H23" s="4"/>
      <c r="I23" s="6">
        <f t="shared" si="0"/>
        <v>1934249354</v>
      </c>
      <c r="J23" s="4"/>
      <c r="K23" s="6">
        <v>0</v>
      </c>
      <c r="L23" s="4"/>
      <c r="M23" s="6">
        <v>2841727187</v>
      </c>
      <c r="N23" s="4"/>
      <c r="O23" s="6">
        <v>0</v>
      </c>
      <c r="P23" s="4"/>
      <c r="Q23" s="6">
        <f t="shared" si="1"/>
        <v>2841727187</v>
      </c>
      <c r="R23" s="4"/>
      <c r="S23" s="4"/>
      <c r="T23" s="4"/>
      <c r="U23" s="4"/>
      <c r="V23" s="4"/>
      <c r="W23" s="4"/>
      <c r="X23" s="4"/>
      <c r="Y23" s="4"/>
      <c r="Z23" s="4"/>
    </row>
    <row r="24" spans="1:26" ht="24.75" thickBot="1">
      <c r="C24" s="12">
        <f>SUM(C8:C23)</f>
        <v>0</v>
      </c>
      <c r="D24" s="4"/>
      <c r="E24" s="12">
        <f>SUM(E8:E23)</f>
        <v>18065631160</v>
      </c>
      <c r="F24" s="4"/>
      <c r="G24" s="12">
        <f>SUM(G8:G23)</f>
        <v>36768114253</v>
      </c>
      <c r="H24" s="4"/>
      <c r="I24" s="12">
        <f>SUM(I8:I23)</f>
        <v>54833745413</v>
      </c>
      <c r="J24" s="4"/>
      <c r="K24" s="12">
        <f>SUM(K8:K23)</f>
        <v>0</v>
      </c>
      <c r="L24" s="4"/>
      <c r="M24" s="12">
        <f>SUM(M8:M23)</f>
        <v>46203028722</v>
      </c>
      <c r="N24" s="4"/>
      <c r="O24" s="12">
        <f>SUM(O8:O23)</f>
        <v>51426689603</v>
      </c>
      <c r="P24" s="4"/>
      <c r="Q24" s="12">
        <f>SUM(SUM(Q8:Q23))</f>
        <v>97629718325</v>
      </c>
      <c r="R24" s="4"/>
      <c r="S24" s="4"/>
      <c r="T24" s="4"/>
      <c r="U24" s="4"/>
      <c r="V24" s="4"/>
      <c r="W24" s="4"/>
      <c r="X24" s="4"/>
      <c r="Y24" s="4"/>
      <c r="Z24" s="4"/>
    </row>
    <row r="25" spans="1:26" ht="24.75" thickTop="1">
      <c r="C25" s="4"/>
      <c r="D25" s="4"/>
      <c r="E25" s="6"/>
      <c r="F25" s="4"/>
      <c r="G25" s="6"/>
      <c r="H25" s="4"/>
      <c r="I25" s="4"/>
      <c r="J25" s="4"/>
      <c r="K25" s="4"/>
      <c r="L25" s="4"/>
      <c r="M25" s="6"/>
      <c r="N25" s="4"/>
      <c r="O25" s="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3:26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3:26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3:26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3:26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E18" sqref="E18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150</v>
      </c>
      <c r="B6" s="17" t="s">
        <v>150</v>
      </c>
      <c r="C6" s="17" t="s">
        <v>150</v>
      </c>
      <c r="E6" s="17" t="s">
        <v>119</v>
      </c>
      <c r="F6" s="17" t="s">
        <v>119</v>
      </c>
      <c r="G6" s="17" t="s">
        <v>119</v>
      </c>
      <c r="I6" s="17" t="s">
        <v>120</v>
      </c>
      <c r="J6" s="17" t="s">
        <v>120</v>
      </c>
      <c r="K6" s="17" t="s">
        <v>120</v>
      </c>
    </row>
    <row r="7" spans="1:11" ht="24.75">
      <c r="A7" s="17" t="s">
        <v>151</v>
      </c>
      <c r="C7" s="17" t="s">
        <v>104</v>
      </c>
      <c r="E7" s="17" t="s">
        <v>152</v>
      </c>
      <c r="G7" s="17" t="s">
        <v>153</v>
      </c>
      <c r="I7" s="17" t="s">
        <v>152</v>
      </c>
      <c r="K7" s="17" t="s">
        <v>153</v>
      </c>
    </row>
    <row r="8" spans="1:11">
      <c r="A8" s="1" t="s">
        <v>110</v>
      </c>
      <c r="C8" s="4" t="s">
        <v>111</v>
      </c>
      <c r="D8" s="4"/>
      <c r="E8" s="6">
        <v>58078</v>
      </c>
      <c r="F8" s="4"/>
      <c r="G8" s="9">
        <f>E8/$E$10</f>
        <v>2.5872661050721918E-3</v>
      </c>
      <c r="H8" s="4"/>
      <c r="I8" s="6">
        <v>5176083</v>
      </c>
      <c r="J8" s="4"/>
      <c r="K8" s="9">
        <f>I8/$I$10</f>
        <v>2.1501701350917855E-2</v>
      </c>
    </row>
    <row r="9" spans="1:11">
      <c r="A9" s="1" t="s">
        <v>114</v>
      </c>
      <c r="C9" s="4" t="s">
        <v>115</v>
      </c>
      <c r="D9" s="4"/>
      <c r="E9" s="6">
        <v>22389555</v>
      </c>
      <c r="F9" s="4"/>
      <c r="G9" s="9">
        <f>E9/$E$10</f>
        <v>0.99741273389492779</v>
      </c>
      <c r="H9" s="4"/>
      <c r="I9" s="6">
        <v>235552914</v>
      </c>
      <c r="J9" s="4"/>
      <c r="K9" s="9">
        <f>I9/$I$10</f>
        <v>0.97849829864908211</v>
      </c>
    </row>
    <row r="10" spans="1:11" ht="24.75" thickBot="1">
      <c r="C10" s="4"/>
      <c r="D10" s="4"/>
      <c r="E10" s="12">
        <f>SUM(E8:E9)</f>
        <v>22447633</v>
      </c>
      <c r="F10" s="4"/>
      <c r="G10" s="13">
        <f>SUM(G8:G9)</f>
        <v>1</v>
      </c>
      <c r="H10" s="4"/>
      <c r="I10" s="12">
        <f>SUM(I8:I9)</f>
        <v>240728997</v>
      </c>
      <c r="J10" s="4"/>
      <c r="K10" s="13">
        <f>SUM(K8:K9)</f>
        <v>1</v>
      </c>
    </row>
    <row r="11" spans="1:11" ht="24.75" thickTop="1">
      <c r="C11" s="4"/>
      <c r="D11" s="4"/>
      <c r="E11" s="6"/>
      <c r="F11" s="4"/>
      <c r="G11" s="4"/>
      <c r="H11" s="4"/>
      <c r="I11" s="6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0"/>
  <sheetViews>
    <sheetView rightToLeft="1" workbookViewId="0">
      <selection activeCell="E12" sqref="E12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7" ht="24.75">
      <c r="A2" s="16" t="s">
        <v>0</v>
      </c>
      <c r="B2" s="16"/>
      <c r="C2" s="16"/>
      <c r="D2" s="16"/>
      <c r="E2" s="16"/>
    </row>
    <row r="3" spans="1:7" ht="24.75">
      <c r="A3" s="16" t="s">
        <v>117</v>
      </c>
      <c r="B3" s="16"/>
      <c r="C3" s="16"/>
      <c r="D3" s="16"/>
      <c r="E3" s="16"/>
    </row>
    <row r="4" spans="1:7" ht="24.75">
      <c r="A4" s="16" t="s">
        <v>2</v>
      </c>
      <c r="B4" s="16"/>
      <c r="C4" s="16"/>
      <c r="D4" s="16"/>
      <c r="E4" s="16"/>
    </row>
    <row r="5" spans="1:7" ht="24.75">
      <c r="C5" s="16" t="s">
        <v>119</v>
      </c>
      <c r="D5" s="2"/>
      <c r="E5" s="2" t="s">
        <v>162</v>
      </c>
    </row>
    <row r="6" spans="1:7" ht="24.75">
      <c r="A6" s="16" t="s">
        <v>154</v>
      </c>
      <c r="C6" s="17"/>
      <c r="D6" s="2"/>
      <c r="E6" s="5" t="s">
        <v>163</v>
      </c>
    </row>
    <row r="7" spans="1:7" ht="24.75">
      <c r="A7" s="17" t="s">
        <v>154</v>
      </c>
      <c r="C7" s="17" t="s">
        <v>107</v>
      </c>
      <c r="E7" s="17" t="s">
        <v>107</v>
      </c>
    </row>
    <row r="8" spans="1:7">
      <c r="A8" s="1" t="s">
        <v>155</v>
      </c>
      <c r="C8" s="6">
        <v>0</v>
      </c>
      <c r="D8" s="4"/>
      <c r="E8" s="6">
        <v>52461978</v>
      </c>
      <c r="F8" s="4"/>
      <c r="G8" s="4"/>
    </row>
    <row r="9" spans="1:7" ht="24.75" thickBot="1">
      <c r="A9" s="1" t="s">
        <v>126</v>
      </c>
      <c r="C9" s="12">
        <v>0</v>
      </c>
      <c r="D9" s="4"/>
      <c r="E9" s="12">
        <v>52461978</v>
      </c>
      <c r="F9" s="4"/>
      <c r="G9" s="4"/>
    </row>
    <row r="10" spans="1:7" ht="24.75" thickTop="1">
      <c r="C10" s="4"/>
      <c r="D10" s="4"/>
      <c r="E10" s="4"/>
      <c r="F10" s="4"/>
      <c r="G10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8"/>
  <sheetViews>
    <sheetView rightToLeft="1" workbookViewId="0">
      <selection activeCell="C19" sqref="C19"/>
    </sheetView>
  </sheetViews>
  <sheetFormatPr defaultRowHeight="2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2" ht="24.75">
      <c r="A2" s="16" t="s">
        <v>0</v>
      </c>
      <c r="B2" s="16"/>
      <c r="C2" s="16"/>
      <c r="D2" s="16"/>
      <c r="E2" s="16"/>
      <c r="F2" s="16"/>
      <c r="G2" s="16"/>
    </row>
    <row r="3" spans="1:12" ht="24.75">
      <c r="A3" s="16" t="s">
        <v>117</v>
      </c>
      <c r="B3" s="16"/>
      <c r="C3" s="16"/>
      <c r="D3" s="16"/>
      <c r="E3" s="16"/>
      <c r="F3" s="16"/>
      <c r="G3" s="16"/>
    </row>
    <row r="4" spans="1:12" ht="24.75">
      <c r="A4" s="16" t="s">
        <v>2</v>
      </c>
      <c r="B4" s="16"/>
      <c r="C4" s="16"/>
      <c r="D4" s="16"/>
      <c r="E4" s="16"/>
      <c r="F4" s="16"/>
      <c r="G4" s="16"/>
    </row>
    <row r="6" spans="1:12" ht="24.75">
      <c r="A6" s="17" t="s">
        <v>121</v>
      </c>
      <c r="C6" s="18" t="s">
        <v>107</v>
      </c>
      <c r="E6" s="17" t="s">
        <v>147</v>
      </c>
      <c r="G6" s="17" t="s">
        <v>13</v>
      </c>
    </row>
    <row r="7" spans="1:12">
      <c r="A7" s="1" t="s">
        <v>156</v>
      </c>
      <c r="C7" s="8">
        <v>-79964925167</v>
      </c>
      <c r="D7" s="4"/>
      <c r="E7" s="9">
        <f>C7/$C$10</f>
        <v>3.1847456407454495</v>
      </c>
      <c r="F7" s="4"/>
      <c r="G7" s="9">
        <v>-3.3738420155811882E-2</v>
      </c>
      <c r="H7" s="4"/>
      <c r="I7" s="4"/>
      <c r="J7" s="4"/>
      <c r="K7" s="4"/>
      <c r="L7" s="4"/>
    </row>
    <row r="8" spans="1:12">
      <c r="A8" s="1" t="s">
        <v>157</v>
      </c>
      <c r="C8" s="8">
        <v>54833745413</v>
      </c>
      <c r="D8" s="4"/>
      <c r="E8" s="9">
        <f t="shared" ref="E8:E9" si="0">C8/$C$10</f>
        <v>-2.1838516237599714</v>
      </c>
      <c r="F8" s="4"/>
      <c r="G8" s="9">
        <v>2.3135192555949244E-2</v>
      </c>
      <c r="H8" s="4"/>
      <c r="I8" s="4"/>
      <c r="J8" s="4"/>
      <c r="K8" s="4"/>
      <c r="L8" s="4"/>
    </row>
    <row r="9" spans="1:12">
      <c r="A9" s="1" t="s">
        <v>158</v>
      </c>
      <c r="C9" s="8">
        <v>22447633</v>
      </c>
      <c r="D9" s="4"/>
      <c r="E9" s="9">
        <f t="shared" si="0"/>
        <v>-8.9401698547835644E-4</v>
      </c>
      <c r="F9" s="4"/>
      <c r="G9" s="9">
        <v>9.4709983417831161E-6</v>
      </c>
      <c r="H9" s="4"/>
      <c r="I9" s="4"/>
      <c r="J9" s="4"/>
      <c r="K9" s="4"/>
      <c r="L9" s="4"/>
    </row>
    <row r="10" spans="1:12" ht="24.75" thickBot="1">
      <c r="C10" s="14">
        <f>SUM(C7:C9)</f>
        <v>-25108732121</v>
      </c>
      <c r="D10" s="4"/>
      <c r="E10" s="13">
        <f>SUM(E7:E9)</f>
        <v>0.99999999999999978</v>
      </c>
      <c r="F10" s="4"/>
      <c r="G10" s="10">
        <f>SUM(G7:G9)</f>
        <v>-1.0593756601520855E-2</v>
      </c>
      <c r="H10" s="4"/>
      <c r="I10" s="4"/>
      <c r="J10" s="4"/>
      <c r="K10" s="4"/>
      <c r="L10" s="4"/>
    </row>
    <row r="11" spans="1:12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3:12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>
      <c r="C18" s="4"/>
      <c r="D18" s="4"/>
      <c r="E18" s="4"/>
      <c r="F18" s="4"/>
      <c r="G18" s="4"/>
      <c r="H18" s="4"/>
      <c r="I18" s="4"/>
      <c r="J18" s="4"/>
      <c r="K18" s="4"/>
      <c r="L18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3"/>
  <sheetViews>
    <sheetView rightToLeft="1" tabSelected="1" workbookViewId="0">
      <selection activeCell="C7" sqref="C7:C8"/>
    </sheetView>
  </sheetViews>
  <sheetFormatPr defaultRowHeight="24"/>
  <cols>
    <col min="1" max="1" width="29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159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8">
        <v>33890712</v>
      </c>
      <c r="D9" s="8"/>
      <c r="E9" s="8">
        <v>140743103578</v>
      </c>
      <c r="F9" s="8"/>
      <c r="G9" s="8">
        <v>148636142707.00299</v>
      </c>
      <c r="H9" s="8"/>
      <c r="I9" s="8">
        <v>1951954</v>
      </c>
      <c r="J9" s="8"/>
      <c r="K9" s="8">
        <v>7769901902</v>
      </c>
      <c r="L9" s="8"/>
      <c r="M9" s="8">
        <v>0</v>
      </c>
      <c r="N9" s="8"/>
      <c r="O9" s="8">
        <v>0</v>
      </c>
      <c r="P9" s="8"/>
      <c r="Q9" s="8">
        <v>35842666</v>
      </c>
      <c r="R9" s="8"/>
      <c r="S9" s="8">
        <v>3926</v>
      </c>
      <c r="T9" s="8"/>
      <c r="U9" s="8">
        <v>148513005480</v>
      </c>
      <c r="V9" s="8"/>
      <c r="W9" s="8">
        <v>139881032791.04001</v>
      </c>
      <c r="X9" s="4"/>
      <c r="Y9" s="9">
        <v>5.9017938755985974E-2</v>
      </c>
    </row>
    <row r="10" spans="1:25">
      <c r="A10" s="1" t="s">
        <v>16</v>
      </c>
      <c r="C10" s="8">
        <v>360</v>
      </c>
      <c r="D10" s="8"/>
      <c r="E10" s="8">
        <v>701387</v>
      </c>
      <c r="F10" s="8"/>
      <c r="G10" s="8">
        <v>1178426.3940000001</v>
      </c>
      <c r="H10" s="8"/>
      <c r="I10" s="8">
        <v>0</v>
      </c>
      <c r="J10" s="8"/>
      <c r="K10" s="8">
        <v>0</v>
      </c>
      <c r="L10" s="8"/>
      <c r="M10" s="8">
        <v>-360</v>
      </c>
      <c r="N10" s="8"/>
      <c r="O10" s="8">
        <v>1124035</v>
      </c>
      <c r="P10" s="8"/>
      <c r="Q10" s="8">
        <v>0</v>
      </c>
      <c r="R10" s="8"/>
      <c r="S10" s="8">
        <v>0</v>
      </c>
      <c r="T10" s="8"/>
      <c r="U10" s="8">
        <v>0</v>
      </c>
      <c r="V10" s="8"/>
      <c r="W10" s="8">
        <v>0</v>
      </c>
      <c r="X10" s="4"/>
      <c r="Y10" s="9">
        <v>0</v>
      </c>
    </row>
    <row r="11" spans="1:25">
      <c r="A11" s="1" t="s">
        <v>17</v>
      </c>
      <c r="C11" s="8">
        <v>7500000</v>
      </c>
      <c r="D11" s="8"/>
      <c r="E11" s="8">
        <v>45220169378</v>
      </c>
      <c r="F11" s="8"/>
      <c r="G11" s="8">
        <v>58748355000</v>
      </c>
      <c r="H11" s="8"/>
      <c r="I11" s="8">
        <v>4000000</v>
      </c>
      <c r="J11" s="8"/>
      <c r="K11" s="8">
        <v>27779044219</v>
      </c>
      <c r="L11" s="8"/>
      <c r="M11" s="8">
        <v>0</v>
      </c>
      <c r="N11" s="8"/>
      <c r="O11" s="8">
        <v>0</v>
      </c>
      <c r="P11" s="8"/>
      <c r="Q11" s="8">
        <v>11500000</v>
      </c>
      <c r="R11" s="8"/>
      <c r="S11" s="8">
        <v>6770</v>
      </c>
      <c r="T11" s="8"/>
      <c r="U11" s="8">
        <v>72999213597</v>
      </c>
      <c r="V11" s="8"/>
      <c r="W11" s="8">
        <v>77391762750</v>
      </c>
      <c r="X11" s="4"/>
      <c r="Y11" s="9">
        <v>3.2652763731165879E-2</v>
      </c>
    </row>
    <row r="12" spans="1:25">
      <c r="A12" s="1" t="s">
        <v>18</v>
      </c>
      <c r="C12" s="8">
        <v>15000000</v>
      </c>
      <c r="D12" s="8"/>
      <c r="E12" s="8">
        <v>39146440479</v>
      </c>
      <c r="F12" s="8"/>
      <c r="G12" s="8">
        <v>47684578500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15000000</v>
      </c>
      <c r="R12" s="8"/>
      <c r="S12" s="8">
        <v>2600</v>
      </c>
      <c r="T12" s="8"/>
      <c r="U12" s="8">
        <v>39146440479</v>
      </c>
      <c r="V12" s="8"/>
      <c r="W12" s="8">
        <v>38767950000</v>
      </c>
      <c r="X12" s="4"/>
      <c r="Y12" s="9">
        <v>1.6356788716401893E-2</v>
      </c>
    </row>
    <row r="13" spans="1:25">
      <c r="A13" s="1" t="s">
        <v>19</v>
      </c>
      <c r="C13" s="8">
        <v>165007941</v>
      </c>
      <c r="D13" s="8"/>
      <c r="E13" s="8">
        <v>126131253790</v>
      </c>
      <c r="F13" s="8"/>
      <c r="G13" s="8">
        <v>177476287538.63599</v>
      </c>
      <c r="H13" s="8"/>
      <c r="I13" s="8">
        <v>4000000</v>
      </c>
      <c r="J13" s="8"/>
      <c r="K13" s="8">
        <v>3711771570</v>
      </c>
      <c r="L13" s="8"/>
      <c r="M13" s="8">
        <v>0</v>
      </c>
      <c r="N13" s="8"/>
      <c r="O13" s="8">
        <v>0</v>
      </c>
      <c r="P13" s="8"/>
      <c r="Q13" s="8">
        <v>169007941</v>
      </c>
      <c r="R13" s="8"/>
      <c r="S13" s="8">
        <v>943</v>
      </c>
      <c r="T13" s="8"/>
      <c r="U13" s="8">
        <v>129843025360</v>
      </c>
      <c r="V13" s="8"/>
      <c r="W13" s="8">
        <v>158426210157.23999</v>
      </c>
      <c r="X13" s="4"/>
      <c r="Y13" s="9">
        <v>6.6842431613801045E-2</v>
      </c>
    </row>
    <row r="14" spans="1:25">
      <c r="A14" s="1" t="s">
        <v>20</v>
      </c>
      <c r="C14" s="8">
        <v>41244030</v>
      </c>
      <c r="D14" s="8"/>
      <c r="E14" s="8">
        <v>85954347629</v>
      </c>
      <c r="F14" s="8"/>
      <c r="G14" s="8">
        <v>94378841705.492996</v>
      </c>
      <c r="H14" s="8"/>
      <c r="I14" s="8">
        <v>11078071</v>
      </c>
      <c r="J14" s="8"/>
      <c r="K14" s="8">
        <v>23152307229</v>
      </c>
      <c r="L14" s="8"/>
      <c r="M14" s="8">
        <v>0</v>
      </c>
      <c r="N14" s="8"/>
      <c r="O14" s="8">
        <v>0</v>
      </c>
      <c r="P14" s="8"/>
      <c r="Q14" s="8">
        <v>52322101</v>
      </c>
      <c r="R14" s="8"/>
      <c r="S14" s="8">
        <v>2011</v>
      </c>
      <c r="T14" s="8"/>
      <c r="U14" s="8">
        <v>109106654858</v>
      </c>
      <c r="V14" s="8"/>
      <c r="W14" s="8">
        <v>104593687627.59</v>
      </c>
      <c r="X14" s="4"/>
      <c r="Y14" s="9">
        <v>4.4129670245494752E-2</v>
      </c>
    </row>
    <row r="15" spans="1:25">
      <c r="A15" s="1" t="s">
        <v>21</v>
      </c>
      <c r="C15" s="8">
        <v>5520000</v>
      </c>
      <c r="D15" s="8"/>
      <c r="E15" s="8">
        <v>45268307508</v>
      </c>
      <c r="F15" s="8"/>
      <c r="G15" s="8">
        <v>61511018760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5520000</v>
      </c>
      <c r="R15" s="8"/>
      <c r="S15" s="8">
        <v>10410</v>
      </c>
      <c r="T15" s="8"/>
      <c r="U15" s="8">
        <v>45268307508</v>
      </c>
      <c r="V15" s="8"/>
      <c r="W15" s="8">
        <v>57121293960</v>
      </c>
      <c r="X15" s="4"/>
      <c r="Y15" s="9">
        <v>2.4100344137649877E-2</v>
      </c>
    </row>
    <row r="16" spans="1:25">
      <c r="A16" s="1" t="s">
        <v>22</v>
      </c>
      <c r="C16" s="8">
        <v>12000000</v>
      </c>
      <c r="D16" s="8"/>
      <c r="E16" s="8">
        <v>45341711173</v>
      </c>
      <c r="F16" s="8"/>
      <c r="G16" s="8">
        <v>47738257200</v>
      </c>
      <c r="H16" s="8"/>
      <c r="I16" s="8">
        <v>17385737</v>
      </c>
      <c r="J16" s="8"/>
      <c r="K16" s="8">
        <v>42710200875</v>
      </c>
      <c r="L16" s="8"/>
      <c r="M16" s="8">
        <v>0</v>
      </c>
      <c r="N16" s="8"/>
      <c r="O16" s="8">
        <v>0</v>
      </c>
      <c r="P16" s="8"/>
      <c r="Q16" s="8">
        <v>29385737</v>
      </c>
      <c r="R16" s="8"/>
      <c r="S16" s="8">
        <v>2901</v>
      </c>
      <c r="T16" s="8"/>
      <c r="U16" s="8">
        <v>88051912048</v>
      </c>
      <c r="V16" s="8"/>
      <c r="W16" s="8">
        <v>84740797299.929901</v>
      </c>
      <c r="X16" s="4"/>
      <c r="Y16" s="9">
        <v>3.5753433366850537E-2</v>
      </c>
    </row>
    <row r="17" spans="1:25">
      <c r="A17" s="1" t="s">
        <v>23</v>
      </c>
      <c r="C17" s="8">
        <v>4500000</v>
      </c>
      <c r="D17" s="8"/>
      <c r="E17" s="8">
        <v>17618068662</v>
      </c>
      <c r="F17" s="8"/>
      <c r="G17" s="8">
        <v>28315514250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4500000</v>
      </c>
      <c r="R17" s="8"/>
      <c r="S17" s="8">
        <v>5300</v>
      </c>
      <c r="T17" s="8"/>
      <c r="U17" s="8">
        <v>17618068662</v>
      </c>
      <c r="V17" s="8"/>
      <c r="W17" s="8">
        <v>23708092500</v>
      </c>
      <c r="X17" s="4"/>
      <c r="Y17" s="9">
        <v>1.000280540733808E-2</v>
      </c>
    </row>
    <row r="18" spans="1:25">
      <c r="A18" s="1" t="s">
        <v>24</v>
      </c>
      <c r="C18" s="8">
        <v>100000</v>
      </c>
      <c r="D18" s="8"/>
      <c r="E18" s="8">
        <v>1236146075</v>
      </c>
      <c r="F18" s="8"/>
      <c r="G18" s="8">
        <v>1636206300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100000</v>
      </c>
      <c r="R18" s="8"/>
      <c r="S18" s="8">
        <v>16910</v>
      </c>
      <c r="T18" s="8"/>
      <c r="U18" s="8">
        <v>1236146075</v>
      </c>
      <c r="V18" s="8"/>
      <c r="W18" s="8">
        <v>1680938550</v>
      </c>
      <c r="X18" s="4"/>
      <c r="Y18" s="9">
        <v>7.0921358254963081E-4</v>
      </c>
    </row>
    <row r="19" spans="1:25">
      <c r="A19" s="1" t="s">
        <v>25</v>
      </c>
      <c r="C19" s="8">
        <v>3223741</v>
      </c>
      <c r="D19" s="8"/>
      <c r="E19" s="8">
        <v>42276405053</v>
      </c>
      <c r="F19" s="8"/>
      <c r="G19" s="8">
        <v>60277768729.150497</v>
      </c>
      <c r="H19" s="8"/>
      <c r="I19" s="8">
        <v>905929</v>
      </c>
      <c r="J19" s="8"/>
      <c r="K19" s="8">
        <v>16231759963</v>
      </c>
      <c r="L19" s="8"/>
      <c r="M19" s="8">
        <v>-59563</v>
      </c>
      <c r="N19" s="8"/>
      <c r="O19" s="8">
        <v>1124963406</v>
      </c>
      <c r="P19" s="8"/>
      <c r="Q19" s="8">
        <v>4070107</v>
      </c>
      <c r="R19" s="8"/>
      <c r="S19" s="8">
        <v>17460</v>
      </c>
      <c r="T19" s="8"/>
      <c r="U19" s="8">
        <v>57727050927</v>
      </c>
      <c r="V19" s="8"/>
      <c r="W19" s="8">
        <v>70641237014.091003</v>
      </c>
      <c r="X19" s="4"/>
      <c r="Y19" s="9">
        <v>2.9804614082115651E-2</v>
      </c>
    </row>
    <row r="20" spans="1:25">
      <c r="A20" s="1" t="s">
        <v>26</v>
      </c>
      <c r="C20" s="8">
        <v>1805263</v>
      </c>
      <c r="D20" s="8"/>
      <c r="E20" s="8">
        <v>20147745940</v>
      </c>
      <c r="F20" s="8"/>
      <c r="G20" s="8">
        <v>25769331398.754002</v>
      </c>
      <c r="H20" s="8"/>
      <c r="I20" s="8">
        <v>1176734</v>
      </c>
      <c r="J20" s="8"/>
      <c r="K20" s="8">
        <v>15262856073</v>
      </c>
      <c r="L20" s="8"/>
      <c r="M20" s="8">
        <v>0</v>
      </c>
      <c r="N20" s="8"/>
      <c r="O20" s="8">
        <v>0</v>
      </c>
      <c r="P20" s="8"/>
      <c r="Q20" s="8">
        <v>2981997</v>
      </c>
      <c r="R20" s="8"/>
      <c r="S20" s="8">
        <v>13370</v>
      </c>
      <c r="T20" s="8"/>
      <c r="U20" s="8">
        <v>35410602013</v>
      </c>
      <c r="V20" s="8"/>
      <c r="W20" s="8">
        <v>39632077555.654503</v>
      </c>
      <c r="X20" s="4"/>
      <c r="Y20" s="9">
        <v>1.6721377296707571E-2</v>
      </c>
    </row>
    <row r="21" spans="1:25">
      <c r="A21" s="1" t="s">
        <v>27</v>
      </c>
      <c r="C21" s="8">
        <v>565843</v>
      </c>
      <c r="D21" s="8"/>
      <c r="E21" s="8">
        <v>13626953497</v>
      </c>
      <c r="F21" s="8"/>
      <c r="G21" s="8">
        <v>18106109977.288502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565843</v>
      </c>
      <c r="R21" s="8"/>
      <c r="S21" s="8">
        <v>31650</v>
      </c>
      <c r="T21" s="8"/>
      <c r="U21" s="8">
        <v>13626953497</v>
      </c>
      <c r="V21" s="8"/>
      <c r="W21" s="8">
        <v>17802372810.8475</v>
      </c>
      <c r="X21" s="4"/>
      <c r="Y21" s="9">
        <v>7.5110922996354012E-3</v>
      </c>
    </row>
    <row r="22" spans="1:25">
      <c r="A22" s="1" t="s">
        <v>28</v>
      </c>
      <c r="C22" s="8">
        <v>538673</v>
      </c>
      <c r="D22" s="8"/>
      <c r="E22" s="8">
        <v>9180475387</v>
      </c>
      <c r="F22" s="8"/>
      <c r="G22" s="8">
        <v>11523269114.388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538673</v>
      </c>
      <c r="R22" s="8"/>
      <c r="S22" s="8">
        <v>19870</v>
      </c>
      <c r="T22" s="8"/>
      <c r="U22" s="8">
        <v>9180475387</v>
      </c>
      <c r="V22" s="8"/>
      <c r="W22" s="8">
        <v>10639747086.5655</v>
      </c>
      <c r="X22" s="4"/>
      <c r="Y22" s="9">
        <v>4.4890713873419795E-3</v>
      </c>
    </row>
    <row r="23" spans="1:25">
      <c r="A23" s="1" t="s">
        <v>29</v>
      </c>
      <c r="C23" s="8">
        <v>1000000</v>
      </c>
      <c r="D23" s="8"/>
      <c r="E23" s="8">
        <v>18085385655</v>
      </c>
      <c r="F23" s="8"/>
      <c r="G23" s="8">
        <v>24413868000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1000000</v>
      </c>
      <c r="R23" s="8"/>
      <c r="S23" s="8">
        <v>22700</v>
      </c>
      <c r="T23" s="8"/>
      <c r="U23" s="8">
        <v>18085385655</v>
      </c>
      <c r="V23" s="8"/>
      <c r="W23" s="8">
        <v>22564935000</v>
      </c>
      <c r="X23" s="4"/>
      <c r="Y23" s="9">
        <v>9.5204898426236653E-3</v>
      </c>
    </row>
    <row r="24" spans="1:25">
      <c r="A24" s="1" t="s">
        <v>30</v>
      </c>
      <c r="C24" s="8">
        <v>800000</v>
      </c>
      <c r="D24" s="8"/>
      <c r="E24" s="8">
        <v>22474617179</v>
      </c>
      <c r="F24" s="8"/>
      <c r="G24" s="8">
        <v>31372218000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800000</v>
      </c>
      <c r="R24" s="8"/>
      <c r="S24" s="8">
        <v>39400</v>
      </c>
      <c r="T24" s="8"/>
      <c r="U24" s="8">
        <v>22474617179</v>
      </c>
      <c r="V24" s="8"/>
      <c r="W24" s="8">
        <v>31332456000</v>
      </c>
      <c r="X24" s="4"/>
      <c r="Y24" s="9">
        <v>1.3219640521563786E-2</v>
      </c>
    </row>
    <row r="25" spans="1:25">
      <c r="A25" s="1" t="s">
        <v>31</v>
      </c>
      <c r="C25" s="8">
        <v>2438639</v>
      </c>
      <c r="D25" s="8"/>
      <c r="E25" s="8">
        <v>33567746011</v>
      </c>
      <c r="F25" s="8"/>
      <c r="G25" s="8">
        <v>52458153679.638</v>
      </c>
      <c r="H25" s="8"/>
      <c r="I25" s="8">
        <v>175889</v>
      </c>
      <c r="J25" s="8"/>
      <c r="K25" s="8">
        <v>3274335913</v>
      </c>
      <c r="L25" s="8"/>
      <c r="M25" s="8">
        <v>0</v>
      </c>
      <c r="N25" s="8"/>
      <c r="O25" s="8">
        <v>0</v>
      </c>
      <c r="P25" s="8"/>
      <c r="Q25" s="8">
        <v>2614528</v>
      </c>
      <c r="R25" s="8"/>
      <c r="S25" s="8">
        <v>18740</v>
      </c>
      <c r="T25" s="8"/>
      <c r="U25" s="8">
        <v>36842081924</v>
      </c>
      <c r="V25" s="8"/>
      <c r="W25" s="8">
        <v>48704727004.416</v>
      </c>
      <c r="X25" s="4"/>
      <c r="Y25" s="9">
        <v>2.0549266316667921E-2</v>
      </c>
    </row>
    <row r="26" spans="1:25">
      <c r="A26" s="1" t="s">
        <v>32</v>
      </c>
      <c r="C26" s="8">
        <v>3246456</v>
      </c>
      <c r="D26" s="8"/>
      <c r="E26" s="8">
        <v>14244074244</v>
      </c>
      <c r="F26" s="8"/>
      <c r="G26" s="8">
        <v>18491509832.363998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3246456</v>
      </c>
      <c r="R26" s="8"/>
      <c r="S26" s="8">
        <v>5210</v>
      </c>
      <c r="T26" s="8"/>
      <c r="U26" s="8">
        <v>14244074244</v>
      </c>
      <c r="V26" s="8"/>
      <c r="W26" s="8">
        <v>16813397247.228001</v>
      </c>
      <c r="X26" s="4"/>
      <c r="Y26" s="9">
        <v>7.0938284427688753E-3</v>
      </c>
    </row>
    <row r="27" spans="1:25">
      <c r="A27" s="1" t="s">
        <v>33</v>
      </c>
      <c r="C27" s="8">
        <v>2185512</v>
      </c>
      <c r="D27" s="8"/>
      <c r="E27" s="8">
        <v>65406839428</v>
      </c>
      <c r="F27" s="8"/>
      <c r="G27" s="8">
        <v>71866571375.087997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2185512</v>
      </c>
      <c r="R27" s="8"/>
      <c r="S27" s="8">
        <v>28220</v>
      </c>
      <c r="T27" s="8"/>
      <c r="U27" s="8">
        <v>65406839428</v>
      </c>
      <c r="V27" s="8"/>
      <c r="W27" s="8">
        <v>61308181505.592003</v>
      </c>
      <c r="X27" s="4"/>
      <c r="Y27" s="9">
        <v>2.5866855778388757E-2</v>
      </c>
    </row>
    <row r="28" spans="1:25">
      <c r="A28" s="1" t="s">
        <v>34</v>
      </c>
      <c r="C28" s="8">
        <v>9441009</v>
      </c>
      <c r="D28" s="8"/>
      <c r="E28" s="8">
        <v>46110977137</v>
      </c>
      <c r="F28" s="8"/>
      <c r="G28" s="8">
        <v>73764803072.097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9441009</v>
      </c>
      <c r="R28" s="8"/>
      <c r="S28" s="8">
        <v>7870</v>
      </c>
      <c r="T28" s="8"/>
      <c r="U28" s="8">
        <v>46110977137</v>
      </c>
      <c r="V28" s="8"/>
      <c r="W28" s="8">
        <v>73858651422.061493</v>
      </c>
      <c r="X28" s="4"/>
      <c r="Y28" s="9">
        <v>3.1162090236626801E-2</v>
      </c>
    </row>
    <row r="29" spans="1:25">
      <c r="A29" s="1" t="s">
        <v>35</v>
      </c>
      <c r="C29" s="8">
        <v>13400</v>
      </c>
      <c r="D29" s="8"/>
      <c r="E29" s="8">
        <v>685759496</v>
      </c>
      <c r="F29" s="8"/>
      <c r="G29" s="8">
        <v>815200524</v>
      </c>
      <c r="H29" s="8"/>
      <c r="I29" s="8">
        <v>0</v>
      </c>
      <c r="J29" s="8"/>
      <c r="K29" s="8">
        <v>0</v>
      </c>
      <c r="L29" s="8"/>
      <c r="M29" s="8">
        <v>-13400</v>
      </c>
      <c r="N29" s="8"/>
      <c r="O29" s="8">
        <v>833609949</v>
      </c>
      <c r="P29" s="8"/>
      <c r="Q29" s="8">
        <v>0</v>
      </c>
      <c r="R29" s="8"/>
      <c r="S29" s="8">
        <v>0</v>
      </c>
      <c r="T29" s="8"/>
      <c r="U29" s="8">
        <v>0</v>
      </c>
      <c r="V29" s="8"/>
      <c r="W29" s="8">
        <v>0</v>
      </c>
      <c r="X29" s="4"/>
      <c r="Y29" s="9">
        <v>0</v>
      </c>
    </row>
    <row r="30" spans="1:25">
      <c r="A30" s="1" t="s">
        <v>36</v>
      </c>
      <c r="C30" s="8">
        <v>10923751</v>
      </c>
      <c r="D30" s="8"/>
      <c r="E30" s="8">
        <v>31474981902</v>
      </c>
      <c r="F30" s="8"/>
      <c r="G30" s="8">
        <v>45747933473.370102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10923751</v>
      </c>
      <c r="R30" s="8"/>
      <c r="S30" s="8">
        <v>3867</v>
      </c>
      <c r="T30" s="8"/>
      <c r="U30" s="8">
        <v>31474981902</v>
      </c>
      <c r="V30" s="8"/>
      <c r="W30" s="8">
        <v>41990804353.553802</v>
      </c>
      <c r="X30" s="4"/>
      <c r="Y30" s="9">
        <v>1.7716560066829645E-2</v>
      </c>
    </row>
    <row r="31" spans="1:25">
      <c r="A31" s="1" t="s">
        <v>37</v>
      </c>
      <c r="C31" s="8">
        <v>1102338</v>
      </c>
      <c r="D31" s="8"/>
      <c r="E31" s="8">
        <v>15401810444</v>
      </c>
      <c r="F31" s="8"/>
      <c r="G31" s="8">
        <v>24041393210.466</v>
      </c>
      <c r="H31" s="8"/>
      <c r="I31" s="8">
        <v>1184278</v>
      </c>
      <c r="J31" s="8"/>
      <c r="K31" s="8">
        <v>23816414194</v>
      </c>
      <c r="L31" s="8"/>
      <c r="M31" s="8">
        <v>0</v>
      </c>
      <c r="N31" s="8"/>
      <c r="O31" s="8">
        <v>0</v>
      </c>
      <c r="P31" s="8"/>
      <c r="Q31" s="8">
        <v>2286616</v>
      </c>
      <c r="R31" s="8"/>
      <c r="S31" s="8">
        <v>20950</v>
      </c>
      <c r="T31" s="8"/>
      <c r="U31" s="8">
        <v>39218224638</v>
      </c>
      <c r="V31" s="8"/>
      <c r="W31" s="8">
        <v>47619572799.059998</v>
      </c>
      <c r="X31" s="4"/>
      <c r="Y31" s="9">
        <v>2.0091423225616599E-2</v>
      </c>
    </row>
    <row r="32" spans="1:25">
      <c r="A32" s="1" t="s">
        <v>38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4791554</v>
      </c>
      <c r="J32" s="8"/>
      <c r="K32" s="8">
        <v>55525503605</v>
      </c>
      <c r="L32" s="8"/>
      <c r="M32" s="8">
        <v>0</v>
      </c>
      <c r="N32" s="8"/>
      <c r="O32" s="8">
        <v>0</v>
      </c>
      <c r="P32" s="8"/>
      <c r="Q32" s="8">
        <v>4791554</v>
      </c>
      <c r="R32" s="8"/>
      <c r="S32" s="8">
        <v>11770</v>
      </c>
      <c r="T32" s="8"/>
      <c r="U32" s="8">
        <v>55525503605</v>
      </c>
      <c r="V32" s="8"/>
      <c r="W32" s="8">
        <v>56061030866.049004</v>
      </c>
      <c r="X32" s="4"/>
      <c r="Y32" s="9">
        <v>2.3653002985704649E-2</v>
      </c>
    </row>
    <row r="33" spans="1:25">
      <c r="A33" s="1" t="s">
        <v>39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506578</v>
      </c>
      <c r="J33" s="8"/>
      <c r="K33" s="8">
        <v>21924308308</v>
      </c>
      <c r="L33" s="8"/>
      <c r="M33" s="8">
        <v>0</v>
      </c>
      <c r="N33" s="8"/>
      <c r="O33" s="8">
        <v>0</v>
      </c>
      <c r="P33" s="8"/>
      <c r="Q33" s="8">
        <v>506578</v>
      </c>
      <c r="R33" s="8"/>
      <c r="S33" s="8">
        <v>44000</v>
      </c>
      <c r="T33" s="8"/>
      <c r="U33" s="8">
        <v>21924308308</v>
      </c>
      <c r="V33" s="8"/>
      <c r="W33" s="8">
        <v>22156809879.599998</v>
      </c>
      <c r="X33" s="4"/>
      <c r="Y33" s="9">
        <v>9.3482956367335196E-3</v>
      </c>
    </row>
    <row r="34" spans="1:25">
      <c r="A34" s="1" t="s">
        <v>40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2101564</v>
      </c>
      <c r="J34" s="8"/>
      <c r="K34" s="8">
        <v>12529938332</v>
      </c>
      <c r="L34" s="8"/>
      <c r="M34" s="8">
        <v>0</v>
      </c>
      <c r="N34" s="8"/>
      <c r="O34" s="8">
        <v>0</v>
      </c>
      <c r="P34" s="8"/>
      <c r="Q34" s="8">
        <v>2101564</v>
      </c>
      <c r="R34" s="8"/>
      <c r="S34" s="8">
        <v>6420</v>
      </c>
      <c r="T34" s="8"/>
      <c r="U34" s="8">
        <v>12529938332</v>
      </c>
      <c r="V34" s="8"/>
      <c r="W34" s="8">
        <v>13411763236.764</v>
      </c>
      <c r="X34" s="4"/>
      <c r="Y34" s="9">
        <v>5.6586272314671044E-3</v>
      </c>
    </row>
    <row r="35" spans="1:25">
      <c r="A35" s="1" t="s">
        <v>41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3000000</v>
      </c>
      <c r="J35" s="8"/>
      <c r="K35" s="8">
        <v>25823426400</v>
      </c>
      <c r="L35" s="8"/>
      <c r="M35" s="8">
        <v>-3000000</v>
      </c>
      <c r="N35" s="8"/>
      <c r="O35" s="8">
        <v>30718665783</v>
      </c>
      <c r="P35" s="8"/>
      <c r="Q35" s="8">
        <v>0</v>
      </c>
      <c r="R35" s="8"/>
      <c r="S35" s="8">
        <v>0</v>
      </c>
      <c r="T35" s="8"/>
      <c r="U35" s="8">
        <v>0</v>
      </c>
      <c r="V35" s="8"/>
      <c r="W35" s="8">
        <v>0</v>
      </c>
      <c r="X35" s="4"/>
      <c r="Y35" s="9">
        <v>0</v>
      </c>
    </row>
    <row r="36" spans="1:25">
      <c r="A36" s="1" t="s">
        <v>42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286708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286708</v>
      </c>
      <c r="R36" s="8"/>
      <c r="S36" s="8">
        <v>18600</v>
      </c>
      <c r="T36" s="8"/>
      <c r="U36" s="8">
        <v>5079079122</v>
      </c>
      <c r="V36" s="8"/>
      <c r="W36" s="8">
        <v>5301038825.6400003</v>
      </c>
      <c r="X36" s="4"/>
      <c r="Y36" s="9">
        <v>2.236589039359489E-3</v>
      </c>
    </row>
    <row r="37" spans="1:25">
      <c r="A37" s="1" t="s">
        <v>43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286708</v>
      </c>
      <c r="J37" s="8"/>
      <c r="K37" s="8">
        <v>4792371122</v>
      </c>
      <c r="L37" s="8"/>
      <c r="M37" s="8">
        <v>-286708</v>
      </c>
      <c r="N37" s="8"/>
      <c r="O37" s="8">
        <v>0</v>
      </c>
      <c r="P37" s="8"/>
      <c r="Q37" s="8">
        <v>0</v>
      </c>
      <c r="R37" s="8"/>
      <c r="S37" s="8">
        <v>0</v>
      </c>
      <c r="T37" s="8"/>
      <c r="U37" s="8">
        <v>0</v>
      </c>
      <c r="V37" s="8"/>
      <c r="W37" s="8">
        <v>0</v>
      </c>
      <c r="X37" s="4"/>
      <c r="Y37" s="9">
        <v>0</v>
      </c>
    </row>
    <row r="38" spans="1:25">
      <c r="A38" s="1" t="s">
        <v>44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5400000</v>
      </c>
      <c r="J38" s="8"/>
      <c r="K38" s="8">
        <v>81073548000</v>
      </c>
      <c r="L38" s="8"/>
      <c r="M38" s="8">
        <v>-5400000</v>
      </c>
      <c r="N38" s="8"/>
      <c r="O38" s="8">
        <v>96836375148</v>
      </c>
      <c r="P38" s="8"/>
      <c r="Q38" s="8">
        <v>0</v>
      </c>
      <c r="R38" s="8"/>
      <c r="S38" s="8">
        <v>0</v>
      </c>
      <c r="T38" s="8"/>
      <c r="U38" s="8">
        <v>0</v>
      </c>
      <c r="V38" s="8"/>
      <c r="W38" s="8">
        <v>0</v>
      </c>
      <c r="X38" s="4"/>
      <c r="Y38" s="9">
        <v>0</v>
      </c>
    </row>
    <row r="39" spans="1:25">
      <c r="A39" s="1" t="s">
        <v>45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117371</v>
      </c>
      <c r="J39" s="8"/>
      <c r="K39" s="8">
        <v>37492477161</v>
      </c>
      <c r="L39" s="8"/>
      <c r="M39" s="8">
        <v>-72000</v>
      </c>
      <c r="N39" s="8"/>
      <c r="O39" s="8">
        <v>27467647581</v>
      </c>
      <c r="P39" s="8"/>
      <c r="Q39" s="8">
        <v>45371</v>
      </c>
      <c r="R39" s="8"/>
      <c r="S39" s="8">
        <v>382170</v>
      </c>
      <c r="T39" s="8"/>
      <c r="U39" s="8">
        <v>14493113134</v>
      </c>
      <c r="V39" s="8"/>
      <c r="W39" s="8">
        <v>17297820425.832001</v>
      </c>
      <c r="X39" s="4"/>
      <c r="Y39" s="9">
        <v>7.2982139617801577E-3</v>
      </c>
    </row>
    <row r="40" spans="1:25">
      <c r="A40" s="1" t="s">
        <v>46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39353</v>
      </c>
      <c r="J40" s="8"/>
      <c r="K40" s="8">
        <v>12608984651</v>
      </c>
      <c r="L40" s="8"/>
      <c r="M40" s="8">
        <v>-39353</v>
      </c>
      <c r="N40" s="8"/>
      <c r="O40" s="8">
        <v>14344847564</v>
      </c>
      <c r="P40" s="8"/>
      <c r="Q40" s="8">
        <v>0</v>
      </c>
      <c r="R40" s="8"/>
      <c r="S40" s="8">
        <v>0</v>
      </c>
      <c r="T40" s="8"/>
      <c r="U40" s="8">
        <v>0</v>
      </c>
      <c r="V40" s="8"/>
      <c r="W40" s="8">
        <v>0</v>
      </c>
      <c r="X40" s="4"/>
      <c r="Y40" s="9">
        <v>0</v>
      </c>
    </row>
    <row r="41" spans="1:25" ht="24.75" thickBot="1">
      <c r="E41" s="7">
        <f>SUM(E9:E40)</f>
        <v>879344021032</v>
      </c>
      <c r="G41" s="7">
        <f>SUM(G9:G40)</f>
        <v>1124774510774.1301</v>
      </c>
      <c r="K41" s="7">
        <f>SUM(K9:K40)</f>
        <v>415479149517</v>
      </c>
      <c r="O41" s="7">
        <f>SUM(O9:O40)</f>
        <v>171327233466</v>
      </c>
      <c r="U41" s="7">
        <f>SUM(U9:U40)</f>
        <v>1151136980499</v>
      </c>
      <c r="W41" s="7">
        <f>SUM(W9:W40)</f>
        <v>1283448388668.7549</v>
      </c>
      <c r="Y41" s="10">
        <f>SUM(Y9:Y40)</f>
        <v>0.54150642790916947</v>
      </c>
    </row>
    <row r="42" spans="1:25" ht="24.75" thickTop="1"/>
    <row r="43" spans="1:25">
      <c r="Y43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25"/>
  <sheetViews>
    <sheetView rightToLeft="1" topLeftCell="H4" workbookViewId="0">
      <selection activeCell="AI17" sqref="AI17"/>
    </sheetView>
  </sheetViews>
  <sheetFormatPr defaultRowHeight="24"/>
  <cols>
    <col min="1" max="1" width="29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40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40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40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40" ht="24.75">
      <c r="A6" s="17" t="s">
        <v>48</v>
      </c>
      <c r="B6" s="17" t="s">
        <v>48</v>
      </c>
      <c r="C6" s="17" t="s">
        <v>48</v>
      </c>
      <c r="D6" s="17" t="s">
        <v>48</v>
      </c>
      <c r="E6" s="17" t="s">
        <v>48</v>
      </c>
      <c r="F6" s="17" t="s">
        <v>48</v>
      </c>
      <c r="G6" s="17" t="s">
        <v>48</v>
      </c>
      <c r="H6" s="17" t="s">
        <v>48</v>
      </c>
      <c r="I6" s="17" t="s">
        <v>48</v>
      </c>
      <c r="J6" s="17" t="s">
        <v>48</v>
      </c>
      <c r="K6" s="17" t="s">
        <v>48</v>
      </c>
      <c r="L6" s="17" t="s">
        <v>48</v>
      </c>
      <c r="M6" s="17" t="s">
        <v>48</v>
      </c>
      <c r="O6" s="17" t="s">
        <v>159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40" ht="24.75">
      <c r="A7" s="16" t="s">
        <v>49</v>
      </c>
      <c r="C7" s="16" t="s">
        <v>50</v>
      </c>
      <c r="E7" s="16" t="s">
        <v>51</v>
      </c>
      <c r="G7" s="16" t="s">
        <v>52</v>
      </c>
      <c r="I7" s="16" t="s">
        <v>53</v>
      </c>
      <c r="K7" s="16" t="s">
        <v>54</v>
      </c>
      <c r="M7" s="16" t="s">
        <v>47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55</v>
      </c>
      <c r="AG7" s="16" t="s">
        <v>8</v>
      </c>
      <c r="AI7" s="16" t="s">
        <v>9</v>
      </c>
      <c r="AK7" s="16" t="s">
        <v>13</v>
      </c>
    </row>
    <row r="8" spans="1:40" ht="24.75">
      <c r="A8" s="17" t="s">
        <v>49</v>
      </c>
      <c r="C8" s="17" t="s">
        <v>50</v>
      </c>
      <c r="D8" s="11"/>
      <c r="E8" s="17" t="s">
        <v>51</v>
      </c>
      <c r="G8" s="17" t="s">
        <v>52</v>
      </c>
      <c r="I8" s="17" t="s">
        <v>53</v>
      </c>
      <c r="K8" s="17" t="s">
        <v>54</v>
      </c>
      <c r="M8" s="17" t="s">
        <v>47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55</v>
      </c>
      <c r="AG8" s="17" t="s">
        <v>8</v>
      </c>
      <c r="AI8" s="17" t="s">
        <v>9</v>
      </c>
      <c r="AK8" s="17" t="s">
        <v>13</v>
      </c>
    </row>
    <row r="9" spans="1:40">
      <c r="A9" s="1" t="s">
        <v>56</v>
      </c>
      <c r="C9" s="4" t="s">
        <v>57</v>
      </c>
      <c r="D9" s="4"/>
      <c r="E9" s="4" t="s">
        <v>57</v>
      </c>
      <c r="F9" s="4"/>
      <c r="G9" s="4" t="s">
        <v>58</v>
      </c>
      <c r="H9" s="4"/>
      <c r="I9" s="4" t="s">
        <v>59</v>
      </c>
      <c r="J9" s="4"/>
      <c r="K9" s="6">
        <v>0</v>
      </c>
      <c r="L9" s="4"/>
      <c r="M9" s="6">
        <v>0</v>
      </c>
      <c r="N9" s="4"/>
      <c r="O9" s="6">
        <v>200</v>
      </c>
      <c r="P9" s="4"/>
      <c r="Q9" s="6">
        <v>121543021</v>
      </c>
      <c r="R9" s="4"/>
      <c r="S9" s="6">
        <v>122125860</v>
      </c>
      <c r="T9" s="4"/>
      <c r="U9" s="6">
        <v>0</v>
      </c>
      <c r="V9" s="4"/>
      <c r="W9" s="6">
        <v>0</v>
      </c>
      <c r="X9" s="4"/>
      <c r="Y9" s="6">
        <v>200</v>
      </c>
      <c r="Z9" s="4"/>
      <c r="AA9" s="6">
        <v>124783380</v>
      </c>
      <c r="AB9" s="6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J9" s="4"/>
      <c r="AK9" s="9">
        <v>0</v>
      </c>
      <c r="AL9" s="4"/>
      <c r="AM9" s="4"/>
      <c r="AN9" s="4"/>
    </row>
    <row r="10" spans="1:40">
      <c r="A10" s="1" t="s">
        <v>60</v>
      </c>
      <c r="C10" s="4" t="s">
        <v>57</v>
      </c>
      <c r="D10" s="4"/>
      <c r="E10" s="4" t="s">
        <v>57</v>
      </c>
      <c r="F10" s="4"/>
      <c r="G10" s="4" t="s">
        <v>61</v>
      </c>
      <c r="H10" s="4"/>
      <c r="I10" s="4" t="s">
        <v>62</v>
      </c>
      <c r="J10" s="4"/>
      <c r="K10" s="6">
        <v>0</v>
      </c>
      <c r="L10" s="4"/>
      <c r="M10" s="6">
        <v>0</v>
      </c>
      <c r="N10" s="4"/>
      <c r="O10" s="6">
        <v>4700</v>
      </c>
      <c r="P10" s="4"/>
      <c r="Q10" s="6">
        <v>2993671491</v>
      </c>
      <c r="R10" s="4"/>
      <c r="S10" s="6">
        <v>3016054241</v>
      </c>
      <c r="T10" s="4"/>
      <c r="U10" s="6">
        <v>0</v>
      </c>
      <c r="V10" s="4"/>
      <c r="W10" s="6">
        <v>0</v>
      </c>
      <c r="X10" s="4"/>
      <c r="Y10" s="6">
        <v>4700</v>
      </c>
      <c r="Z10" s="4"/>
      <c r="AA10" s="6">
        <v>3092511384</v>
      </c>
      <c r="AB10" s="6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9">
        <v>0</v>
      </c>
      <c r="AL10" s="4"/>
      <c r="AM10" s="4"/>
      <c r="AN10" s="4"/>
    </row>
    <row r="11" spans="1:40">
      <c r="A11" s="1" t="s">
        <v>63</v>
      </c>
      <c r="C11" s="4" t="s">
        <v>57</v>
      </c>
      <c r="D11" s="4"/>
      <c r="E11" s="4" t="s">
        <v>57</v>
      </c>
      <c r="F11" s="4"/>
      <c r="G11" s="4" t="s">
        <v>61</v>
      </c>
      <c r="H11" s="4"/>
      <c r="I11" s="4" t="s">
        <v>64</v>
      </c>
      <c r="J11" s="4"/>
      <c r="K11" s="6">
        <v>0</v>
      </c>
      <c r="L11" s="4"/>
      <c r="M11" s="6">
        <v>0</v>
      </c>
      <c r="N11" s="4"/>
      <c r="O11" s="6">
        <v>61400</v>
      </c>
      <c r="P11" s="4"/>
      <c r="Q11" s="6">
        <v>37503982326</v>
      </c>
      <c r="R11" s="4"/>
      <c r="S11" s="6">
        <v>37739422489</v>
      </c>
      <c r="T11" s="4"/>
      <c r="U11" s="6">
        <v>0</v>
      </c>
      <c r="V11" s="4"/>
      <c r="W11" s="6">
        <v>0</v>
      </c>
      <c r="X11" s="4"/>
      <c r="Y11" s="6">
        <v>61400</v>
      </c>
      <c r="Z11" s="4"/>
      <c r="AA11" s="6">
        <v>38745881046</v>
      </c>
      <c r="AB11" s="6"/>
      <c r="AC11" s="6">
        <v>0</v>
      </c>
      <c r="AD11" s="4"/>
      <c r="AE11" s="6">
        <v>0</v>
      </c>
      <c r="AF11" s="4"/>
      <c r="AG11" s="6">
        <v>0</v>
      </c>
      <c r="AH11" s="4"/>
      <c r="AI11" s="6">
        <v>0</v>
      </c>
      <c r="AJ11" s="4"/>
      <c r="AK11" s="9">
        <v>0</v>
      </c>
      <c r="AL11" s="4"/>
      <c r="AM11" s="4"/>
      <c r="AN11" s="4"/>
    </row>
    <row r="12" spans="1:40">
      <c r="A12" s="1" t="s">
        <v>65</v>
      </c>
      <c r="C12" s="4" t="s">
        <v>57</v>
      </c>
      <c r="D12" s="4"/>
      <c r="E12" s="4" t="s">
        <v>57</v>
      </c>
      <c r="F12" s="4"/>
      <c r="G12" s="4" t="s">
        <v>61</v>
      </c>
      <c r="H12" s="4"/>
      <c r="I12" s="4" t="s">
        <v>66</v>
      </c>
      <c r="J12" s="4"/>
      <c r="K12" s="6">
        <v>0</v>
      </c>
      <c r="L12" s="4"/>
      <c r="M12" s="6">
        <v>0</v>
      </c>
      <c r="N12" s="4"/>
      <c r="O12" s="6">
        <v>1500</v>
      </c>
      <c r="P12" s="4"/>
      <c r="Q12" s="6">
        <v>1039686405</v>
      </c>
      <c r="R12" s="4"/>
      <c r="S12" s="6">
        <v>1046720247</v>
      </c>
      <c r="T12" s="4"/>
      <c r="U12" s="6">
        <v>0</v>
      </c>
      <c r="V12" s="4"/>
      <c r="W12" s="6">
        <v>0</v>
      </c>
      <c r="X12" s="4"/>
      <c r="Y12" s="6">
        <v>1500</v>
      </c>
      <c r="Z12" s="4"/>
      <c r="AA12" s="6">
        <v>1070805883</v>
      </c>
      <c r="AB12" s="6"/>
      <c r="AC12" s="6">
        <v>0</v>
      </c>
      <c r="AD12" s="4"/>
      <c r="AE12" s="6">
        <v>0</v>
      </c>
      <c r="AF12" s="4"/>
      <c r="AG12" s="6">
        <v>0</v>
      </c>
      <c r="AH12" s="4"/>
      <c r="AI12" s="6">
        <v>0</v>
      </c>
      <c r="AJ12" s="4"/>
      <c r="AK12" s="9">
        <v>0</v>
      </c>
      <c r="AL12" s="4"/>
      <c r="AM12" s="4"/>
      <c r="AN12" s="4"/>
    </row>
    <row r="13" spans="1:40">
      <c r="A13" s="1" t="s">
        <v>67</v>
      </c>
      <c r="C13" s="4" t="s">
        <v>57</v>
      </c>
      <c r="D13" s="4"/>
      <c r="E13" s="4" t="s">
        <v>57</v>
      </c>
      <c r="F13" s="4"/>
      <c r="G13" s="4" t="s">
        <v>68</v>
      </c>
      <c r="H13" s="4"/>
      <c r="I13" s="4" t="s">
        <v>69</v>
      </c>
      <c r="J13" s="4"/>
      <c r="K13" s="6">
        <v>0</v>
      </c>
      <c r="L13" s="4"/>
      <c r="M13" s="6">
        <v>0</v>
      </c>
      <c r="N13" s="4"/>
      <c r="O13" s="6">
        <v>300000</v>
      </c>
      <c r="P13" s="4"/>
      <c r="Q13" s="6">
        <v>283351270825</v>
      </c>
      <c r="R13" s="4"/>
      <c r="S13" s="6">
        <v>297237116006</v>
      </c>
      <c r="T13" s="4"/>
      <c r="U13" s="6">
        <v>0</v>
      </c>
      <c r="V13" s="4"/>
      <c r="W13" s="6">
        <v>0</v>
      </c>
      <c r="X13" s="4"/>
      <c r="Y13" s="6">
        <v>300000</v>
      </c>
      <c r="Z13" s="4"/>
      <c r="AA13" s="6">
        <v>300000000000</v>
      </c>
      <c r="AB13" s="6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9">
        <v>0</v>
      </c>
      <c r="AL13" s="4"/>
      <c r="AM13" s="4"/>
      <c r="AN13" s="4"/>
    </row>
    <row r="14" spans="1:40">
      <c r="A14" s="1" t="s">
        <v>70</v>
      </c>
      <c r="C14" s="4" t="s">
        <v>57</v>
      </c>
      <c r="D14" s="4"/>
      <c r="E14" s="4" t="s">
        <v>57</v>
      </c>
      <c r="F14" s="4"/>
      <c r="G14" s="4" t="s">
        <v>71</v>
      </c>
      <c r="H14" s="4"/>
      <c r="I14" s="4" t="s">
        <v>72</v>
      </c>
      <c r="J14" s="4"/>
      <c r="K14" s="6">
        <v>0</v>
      </c>
      <c r="L14" s="4"/>
      <c r="M14" s="6">
        <v>0</v>
      </c>
      <c r="N14" s="4"/>
      <c r="O14" s="6">
        <v>6400</v>
      </c>
      <c r="P14" s="4"/>
      <c r="Q14" s="6">
        <v>4333847360</v>
      </c>
      <c r="R14" s="4"/>
      <c r="S14" s="6">
        <v>4366056508</v>
      </c>
      <c r="T14" s="4"/>
      <c r="U14" s="6">
        <v>0</v>
      </c>
      <c r="V14" s="4"/>
      <c r="W14" s="6">
        <v>0</v>
      </c>
      <c r="X14" s="4"/>
      <c r="Y14" s="6">
        <v>6400</v>
      </c>
      <c r="Z14" s="4"/>
      <c r="AA14" s="6">
        <v>4466390320</v>
      </c>
      <c r="AB14" s="6"/>
      <c r="AC14" s="6">
        <v>0</v>
      </c>
      <c r="AD14" s="4"/>
      <c r="AE14" s="6">
        <v>0</v>
      </c>
      <c r="AF14" s="4"/>
      <c r="AG14" s="6">
        <v>0</v>
      </c>
      <c r="AH14" s="4"/>
      <c r="AI14" s="6">
        <v>0</v>
      </c>
      <c r="AJ14" s="4"/>
      <c r="AK14" s="9">
        <v>0</v>
      </c>
      <c r="AL14" s="4"/>
      <c r="AM14" s="4"/>
      <c r="AN14" s="4"/>
    </row>
    <row r="15" spans="1:40">
      <c r="A15" s="1" t="s">
        <v>73</v>
      </c>
      <c r="C15" s="4" t="s">
        <v>57</v>
      </c>
      <c r="D15" s="4"/>
      <c r="E15" s="4" t="s">
        <v>57</v>
      </c>
      <c r="F15" s="4"/>
      <c r="G15" s="4" t="s">
        <v>74</v>
      </c>
      <c r="H15" s="4"/>
      <c r="I15" s="4" t="s">
        <v>75</v>
      </c>
      <c r="J15" s="4"/>
      <c r="K15" s="6">
        <v>0</v>
      </c>
      <c r="L15" s="4"/>
      <c r="M15" s="6">
        <v>0</v>
      </c>
      <c r="N15" s="4"/>
      <c r="O15" s="6">
        <v>273900</v>
      </c>
      <c r="P15" s="4"/>
      <c r="Q15" s="6">
        <v>253416602759</v>
      </c>
      <c r="R15" s="4"/>
      <c r="S15" s="6">
        <v>265634844956</v>
      </c>
      <c r="T15" s="4"/>
      <c r="U15" s="6">
        <v>0</v>
      </c>
      <c r="V15" s="4"/>
      <c r="W15" s="6">
        <v>0</v>
      </c>
      <c r="X15" s="4"/>
      <c r="Y15" s="6">
        <v>273900</v>
      </c>
      <c r="Z15" s="4"/>
      <c r="AA15" s="6">
        <v>267578472408</v>
      </c>
      <c r="AB15" s="6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J15" s="4"/>
      <c r="AK15" s="9">
        <v>0</v>
      </c>
      <c r="AL15" s="4"/>
      <c r="AM15" s="4"/>
      <c r="AN15" s="4"/>
    </row>
    <row r="16" spans="1:40">
      <c r="A16" s="1" t="s">
        <v>76</v>
      </c>
      <c r="C16" s="4" t="s">
        <v>57</v>
      </c>
      <c r="D16" s="4"/>
      <c r="E16" s="4" t="s">
        <v>57</v>
      </c>
      <c r="F16" s="4"/>
      <c r="G16" s="4" t="s">
        <v>61</v>
      </c>
      <c r="H16" s="4"/>
      <c r="I16" s="4" t="s">
        <v>64</v>
      </c>
      <c r="J16" s="4"/>
      <c r="K16" s="6">
        <v>0</v>
      </c>
      <c r="L16" s="4"/>
      <c r="M16" s="6">
        <v>0</v>
      </c>
      <c r="N16" s="4"/>
      <c r="O16" s="6">
        <v>12900</v>
      </c>
      <c r="P16" s="4"/>
      <c r="Q16" s="6">
        <v>8533126327</v>
      </c>
      <c r="R16" s="4"/>
      <c r="S16" s="6">
        <v>8593841083</v>
      </c>
      <c r="T16" s="4"/>
      <c r="U16" s="6">
        <v>0</v>
      </c>
      <c r="V16" s="4"/>
      <c r="W16" s="6">
        <v>0</v>
      </c>
      <c r="X16" s="4"/>
      <c r="Y16" s="6">
        <v>12900</v>
      </c>
      <c r="Z16" s="4"/>
      <c r="AA16" s="6">
        <v>8824044356</v>
      </c>
      <c r="AB16" s="6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J16" s="4"/>
      <c r="AK16" s="9">
        <v>0</v>
      </c>
      <c r="AL16" s="4"/>
      <c r="AM16" s="4"/>
      <c r="AN16" s="4"/>
    </row>
    <row r="17" spans="1:40">
      <c r="A17" s="1" t="s">
        <v>77</v>
      </c>
      <c r="C17" s="4" t="s">
        <v>57</v>
      </c>
      <c r="D17" s="4"/>
      <c r="E17" s="4" t="s">
        <v>57</v>
      </c>
      <c r="F17" s="4"/>
      <c r="G17" s="4" t="s">
        <v>61</v>
      </c>
      <c r="H17" s="4"/>
      <c r="I17" s="4" t="s">
        <v>78</v>
      </c>
      <c r="J17" s="4"/>
      <c r="K17" s="6">
        <v>0</v>
      </c>
      <c r="L17" s="4"/>
      <c r="M17" s="6">
        <v>0</v>
      </c>
      <c r="N17" s="4"/>
      <c r="O17" s="6">
        <v>4900</v>
      </c>
      <c r="P17" s="4"/>
      <c r="Q17" s="6">
        <v>3181460529</v>
      </c>
      <c r="R17" s="4"/>
      <c r="S17" s="6">
        <v>3200050885</v>
      </c>
      <c r="T17" s="4"/>
      <c r="U17" s="6">
        <v>0</v>
      </c>
      <c r="V17" s="4"/>
      <c r="W17" s="6">
        <v>0</v>
      </c>
      <c r="X17" s="4"/>
      <c r="Y17" s="6">
        <v>4900</v>
      </c>
      <c r="Z17" s="4"/>
      <c r="AA17" s="6">
        <v>3282404957</v>
      </c>
      <c r="AB17" s="6"/>
      <c r="AC17" s="6">
        <v>0</v>
      </c>
      <c r="AD17" s="4"/>
      <c r="AE17" s="6">
        <v>0</v>
      </c>
      <c r="AF17" s="4"/>
      <c r="AG17" s="6">
        <v>0</v>
      </c>
      <c r="AH17" s="4"/>
      <c r="AI17" s="6">
        <v>0</v>
      </c>
      <c r="AJ17" s="4"/>
      <c r="AK17" s="9">
        <v>0</v>
      </c>
      <c r="AL17" s="4"/>
      <c r="AM17" s="4"/>
      <c r="AN17" s="4"/>
    </row>
    <row r="18" spans="1:40">
      <c r="A18" s="1" t="s">
        <v>79</v>
      </c>
      <c r="C18" s="4" t="s">
        <v>57</v>
      </c>
      <c r="D18" s="4"/>
      <c r="E18" s="4" t="s">
        <v>57</v>
      </c>
      <c r="F18" s="4"/>
      <c r="G18" s="4" t="s">
        <v>80</v>
      </c>
      <c r="H18" s="4"/>
      <c r="I18" s="4" t="s">
        <v>81</v>
      </c>
      <c r="J18" s="4"/>
      <c r="K18" s="6">
        <v>0</v>
      </c>
      <c r="L18" s="4"/>
      <c r="M18" s="6">
        <v>0</v>
      </c>
      <c r="N18" s="4"/>
      <c r="O18" s="6">
        <v>9200</v>
      </c>
      <c r="P18" s="4"/>
      <c r="Q18" s="6">
        <v>5778746199</v>
      </c>
      <c r="R18" s="4"/>
      <c r="S18" s="6">
        <v>5819049106</v>
      </c>
      <c r="T18" s="4"/>
      <c r="U18" s="6">
        <v>0</v>
      </c>
      <c r="V18" s="4"/>
      <c r="W18" s="6">
        <v>0</v>
      </c>
      <c r="X18" s="4"/>
      <c r="Y18" s="6">
        <v>9200</v>
      </c>
      <c r="Z18" s="4"/>
      <c r="AA18" s="6">
        <v>5984895043</v>
      </c>
      <c r="AB18" s="6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J18" s="4"/>
      <c r="AK18" s="9">
        <v>0</v>
      </c>
      <c r="AL18" s="4"/>
      <c r="AM18" s="4"/>
      <c r="AN18" s="4"/>
    </row>
    <row r="19" spans="1:40">
      <c r="A19" s="1" t="s">
        <v>82</v>
      </c>
      <c r="C19" s="4" t="s">
        <v>57</v>
      </c>
      <c r="D19" s="4"/>
      <c r="E19" s="4" t="s">
        <v>57</v>
      </c>
      <c r="F19" s="4"/>
      <c r="G19" s="4" t="s">
        <v>83</v>
      </c>
      <c r="H19" s="4"/>
      <c r="I19" s="4" t="s">
        <v>84</v>
      </c>
      <c r="J19" s="4"/>
      <c r="K19" s="6">
        <v>0</v>
      </c>
      <c r="L19" s="4"/>
      <c r="M19" s="6">
        <v>0</v>
      </c>
      <c r="N19" s="4"/>
      <c r="O19" s="6">
        <v>100400</v>
      </c>
      <c r="P19" s="4"/>
      <c r="Q19" s="6">
        <v>89371191581</v>
      </c>
      <c r="R19" s="4"/>
      <c r="S19" s="6">
        <v>91459867893</v>
      </c>
      <c r="T19" s="4"/>
      <c r="U19" s="6">
        <v>0</v>
      </c>
      <c r="V19" s="4"/>
      <c r="W19" s="6">
        <v>0</v>
      </c>
      <c r="X19" s="4"/>
      <c r="Y19" s="6">
        <v>100400</v>
      </c>
      <c r="Z19" s="4"/>
      <c r="AA19" s="6">
        <v>93223054299</v>
      </c>
      <c r="AB19" s="6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J19" s="4"/>
      <c r="AK19" s="9">
        <v>0</v>
      </c>
      <c r="AL19" s="4"/>
      <c r="AM19" s="4"/>
      <c r="AN19" s="4"/>
    </row>
    <row r="20" spans="1:40">
      <c r="A20" s="1" t="s">
        <v>85</v>
      </c>
      <c r="C20" s="4" t="s">
        <v>57</v>
      </c>
      <c r="D20" s="4"/>
      <c r="E20" s="4" t="s">
        <v>57</v>
      </c>
      <c r="F20" s="4"/>
      <c r="G20" s="4" t="s">
        <v>86</v>
      </c>
      <c r="H20" s="4"/>
      <c r="I20" s="4" t="s">
        <v>87</v>
      </c>
      <c r="J20" s="4"/>
      <c r="K20" s="6">
        <v>0</v>
      </c>
      <c r="L20" s="4"/>
      <c r="M20" s="6">
        <v>0</v>
      </c>
      <c r="N20" s="4"/>
      <c r="O20" s="6">
        <v>549121</v>
      </c>
      <c r="P20" s="4"/>
      <c r="Q20" s="6">
        <v>453899518525</v>
      </c>
      <c r="R20" s="4"/>
      <c r="S20" s="6">
        <v>476270087566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6"/>
      <c r="AC20" s="6">
        <v>549121</v>
      </c>
      <c r="AD20" s="4"/>
      <c r="AE20" s="6">
        <v>885951</v>
      </c>
      <c r="AF20" s="4"/>
      <c r="AG20" s="6">
        <v>453899518525</v>
      </c>
      <c r="AH20" s="4"/>
      <c r="AI20" s="6">
        <v>486406121979</v>
      </c>
      <c r="AJ20" s="4"/>
      <c r="AK20" s="9">
        <v>0.20522215303040037</v>
      </c>
      <c r="AL20" s="4"/>
      <c r="AM20" s="4"/>
      <c r="AN20" s="4"/>
    </row>
    <row r="21" spans="1:40">
      <c r="A21" s="1" t="s">
        <v>88</v>
      </c>
      <c r="C21" s="4" t="s">
        <v>57</v>
      </c>
      <c r="D21" s="4"/>
      <c r="E21" s="4" t="s">
        <v>57</v>
      </c>
      <c r="F21" s="4"/>
      <c r="G21" s="4" t="s">
        <v>86</v>
      </c>
      <c r="H21" s="4"/>
      <c r="I21" s="4" t="s">
        <v>89</v>
      </c>
      <c r="J21" s="4"/>
      <c r="K21" s="6">
        <v>0</v>
      </c>
      <c r="L21" s="4"/>
      <c r="M21" s="6">
        <v>0</v>
      </c>
      <c r="N21" s="4"/>
      <c r="O21" s="6">
        <v>310000</v>
      </c>
      <c r="P21" s="4"/>
      <c r="Q21" s="6">
        <v>247250806062</v>
      </c>
      <c r="R21" s="4"/>
      <c r="S21" s="6">
        <v>252110156750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6"/>
      <c r="AC21" s="6">
        <v>310000</v>
      </c>
      <c r="AD21" s="4"/>
      <c r="AE21" s="6">
        <v>827519</v>
      </c>
      <c r="AF21" s="4"/>
      <c r="AG21" s="6">
        <v>247250806062</v>
      </c>
      <c r="AH21" s="4"/>
      <c r="AI21" s="6">
        <v>256484393778</v>
      </c>
      <c r="AJ21" s="4"/>
      <c r="AK21" s="9">
        <v>0.10821467315349845</v>
      </c>
      <c r="AL21" s="4"/>
      <c r="AM21" s="4"/>
      <c r="AN21" s="4"/>
    </row>
    <row r="22" spans="1:40">
      <c r="A22" s="1" t="s">
        <v>90</v>
      </c>
      <c r="C22" s="4" t="s">
        <v>57</v>
      </c>
      <c r="D22" s="4"/>
      <c r="E22" s="4" t="s">
        <v>57</v>
      </c>
      <c r="F22" s="4"/>
      <c r="G22" s="4" t="s">
        <v>91</v>
      </c>
      <c r="H22" s="4"/>
      <c r="I22" s="4" t="s">
        <v>89</v>
      </c>
      <c r="J22" s="4"/>
      <c r="K22" s="6">
        <v>0</v>
      </c>
      <c r="L22" s="4"/>
      <c r="M22" s="6">
        <v>0</v>
      </c>
      <c r="N22" s="4"/>
      <c r="O22" s="6">
        <v>170000</v>
      </c>
      <c r="P22" s="4"/>
      <c r="Q22" s="6">
        <v>137382852500</v>
      </c>
      <c r="R22" s="4"/>
      <c r="S22" s="6">
        <v>138290330333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170000</v>
      </c>
      <c r="AD22" s="4"/>
      <c r="AE22" s="6">
        <v>825000</v>
      </c>
      <c r="AF22" s="4"/>
      <c r="AG22" s="6">
        <v>137382852500</v>
      </c>
      <c r="AH22" s="4"/>
      <c r="AI22" s="6">
        <v>140224579687</v>
      </c>
      <c r="AJ22" s="4"/>
      <c r="AK22" s="9">
        <v>5.9162886425166143E-2</v>
      </c>
      <c r="AL22" s="4"/>
      <c r="AM22" s="4"/>
      <c r="AN22" s="4"/>
    </row>
    <row r="23" spans="1:40">
      <c r="A23" s="1" t="s">
        <v>92</v>
      </c>
      <c r="C23" s="4" t="s">
        <v>57</v>
      </c>
      <c r="D23" s="4"/>
      <c r="E23" s="4" t="s">
        <v>57</v>
      </c>
      <c r="F23" s="4"/>
      <c r="G23" s="4" t="s">
        <v>93</v>
      </c>
      <c r="H23" s="4"/>
      <c r="I23" s="4" t="s">
        <v>94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0</v>
      </c>
      <c r="R23" s="4"/>
      <c r="S23" s="6">
        <v>0</v>
      </c>
      <c r="T23" s="4"/>
      <c r="U23" s="6">
        <v>155000</v>
      </c>
      <c r="V23" s="4"/>
      <c r="W23" s="6">
        <v>123712418812</v>
      </c>
      <c r="X23" s="4"/>
      <c r="Y23" s="6">
        <v>0</v>
      </c>
      <c r="Z23" s="4"/>
      <c r="AA23" s="6">
        <v>0</v>
      </c>
      <c r="AB23" s="6"/>
      <c r="AC23" s="6">
        <v>155000</v>
      </c>
      <c r="AD23" s="4"/>
      <c r="AE23" s="6">
        <v>808750</v>
      </c>
      <c r="AF23" s="4"/>
      <c r="AG23" s="6">
        <v>123712418812</v>
      </c>
      <c r="AH23" s="4"/>
      <c r="AI23" s="6">
        <v>125333529179</v>
      </c>
      <c r="AJ23" s="4"/>
      <c r="AK23" s="9">
        <v>5.2880125357721894E-2</v>
      </c>
      <c r="AL23" s="4"/>
      <c r="AM23" s="4"/>
      <c r="AN23" s="4"/>
    </row>
    <row r="24" spans="1:40" ht="24.75" thickBo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2">
        <f>SUM(Q9:Q23)</f>
        <v>1528158305910</v>
      </c>
      <c r="R24" s="4"/>
      <c r="S24" s="12">
        <f>SUM(S9:S23)</f>
        <v>1584905723923</v>
      </c>
      <c r="T24" s="4"/>
      <c r="U24" s="4"/>
      <c r="V24" s="4"/>
      <c r="W24" s="12">
        <f>SUM(SUM(W9:W23))</f>
        <v>123712418812</v>
      </c>
      <c r="X24" s="4"/>
      <c r="Y24" s="4"/>
      <c r="Z24" s="4"/>
      <c r="AA24" s="12">
        <f>SUM(AA9:AA23)</f>
        <v>726393243076</v>
      </c>
      <c r="AB24" s="4"/>
      <c r="AC24" s="4"/>
      <c r="AD24" s="4"/>
      <c r="AE24" s="4"/>
      <c r="AF24" s="4"/>
      <c r="AG24" s="12">
        <f>SUM(AG9:AG23)</f>
        <v>962245595899</v>
      </c>
      <c r="AH24" s="4"/>
      <c r="AI24" s="12">
        <f>SUM(AI9:AI23)</f>
        <v>1008448624623</v>
      </c>
      <c r="AJ24" s="4"/>
      <c r="AK24" s="13">
        <f>SUM(AK9:AK23)</f>
        <v>0.42547983796678684</v>
      </c>
      <c r="AL24" s="4"/>
      <c r="AM24" s="4"/>
      <c r="AN24" s="4"/>
    </row>
    <row r="25" spans="1:40" ht="24.75" thickTop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9"/>
  <sheetViews>
    <sheetView rightToLeft="1" workbookViewId="0">
      <selection activeCell="G15" sqref="G15"/>
    </sheetView>
  </sheetViews>
  <sheetFormatPr defaultRowHeight="24"/>
  <cols>
    <col min="1" max="1" width="30.57031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24.75">
      <c r="A6" s="16" t="s">
        <v>3</v>
      </c>
      <c r="C6" s="17" t="s">
        <v>6</v>
      </c>
      <c r="D6" s="17" t="s">
        <v>6</v>
      </c>
      <c r="E6" s="17" t="s">
        <v>6</v>
      </c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</row>
    <row r="7" spans="1:13" ht="24.75">
      <c r="A7" s="17" t="s">
        <v>3</v>
      </c>
      <c r="C7" s="17" t="s">
        <v>7</v>
      </c>
      <c r="E7" s="17" t="s">
        <v>95</v>
      </c>
      <c r="G7" s="17" t="s">
        <v>96</v>
      </c>
      <c r="I7" s="17" t="s">
        <v>97</v>
      </c>
      <c r="K7" s="17" t="s">
        <v>98</v>
      </c>
      <c r="M7" s="17" t="s">
        <v>99</v>
      </c>
    </row>
    <row r="8" spans="1:13">
      <c r="A8" s="1" t="s">
        <v>85</v>
      </c>
      <c r="C8" s="6">
        <v>549121</v>
      </c>
      <c r="D8" s="4"/>
      <c r="E8" s="6">
        <v>867675</v>
      </c>
      <c r="F8" s="4"/>
      <c r="G8" s="6">
        <v>885951</v>
      </c>
      <c r="H8" s="4"/>
      <c r="I8" s="4" t="s">
        <v>100</v>
      </c>
      <c r="J8" s="4"/>
      <c r="K8" s="6">
        <v>486494299071</v>
      </c>
      <c r="L8" s="4"/>
      <c r="M8" s="4" t="s">
        <v>160</v>
      </c>
    </row>
    <row r="9" spans="1:13">
      <c r="C9" s="4"/>
      <c r="D9" s="4"/>
      <c r="E9" s="4"/>
      <c r="F9" s="4"/>
      <c r="G9" s="4"/>
      <c r="H9" s="4"/>
      <c r="I9" s="4"/>
      <c r="J9" s="4"/>
      <c r="K9" s="4"/>
      <c r="L9" s="4"/>
      <c r="M9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4"/>
  <sheetViews>
    <sheetView rightToLeft="1" workbookViewId="0">
      <selection activeCell="S9" sqref="S8:S9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3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3" ht="24.75">
      <c r="A6" s="16" t="s">
        <v>102</v>
      </c>
      <c r="C6" s="17" t="s">
        <v>103</v>
      </c>
      <c r="D6" s="17" t="s">
        <v>103</v>
      </c>
      <c r="E6" s="17" t="s">
        <v>103</v>
      </c>
      <c r="F6" s="17" t="s">
        <v>103</v>
      </c>
      <c r="G6" s="17" t="s">
        <v>103</v>
      </c>
      <c r="H6" s="17" t="s">
        <v>103</v>
      </c>
      <c r="I6" s="17" t="s">
        <v>103</v>
      </c>
      <c r="K6" s="17" t="s">
        <v>159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3" ht="24.75">
      <c r="A7" s="17" t="s">
        <v>102</v>
      </c>
      <c r="C7" s="17" t="s">
        <v>104</v>
      </c>
      <c r="E7" s="17" t="s">
        <v>105</v>
      </c>
      <c r="G7" s="17" t="s">
        <v>106</v>
      </c>
      <c r="I7" s="17" t="s">
        <v>54</v>
      </c>
      <c r="K7" s="17" t="s">
        <v>107</v>
      </c>
      <c r="M7" s="17" t="s">
        <v>108</v>
      </c>
      <c r="O7" s="17" t="s">
        <v>109</v>
      </c>
      <c r="Q7" s="17" t="s">
        <v>107</v>
      </c>
      <c r="S7" s="17" t="s">
        <v>101</v>
      </c>
    </row>
    <row r="8" spans="1:23">
      <c r="A8" s="1" t="s">
        <v>110</v>
      </c>
      <c r="C8" s="4" t="s">
        <v>111</v>
      </c>
      <c r="D8" s="4"/>
      <c r="E8" s="4" t="s">
        <v>112</v>
      </c>
      <c r="F8" s="4"/>
      <c r="G8" s="4" t="s">
        <v>113</v>
      </c>
      <c r="H8" s="4"/>
      <c r="I8" s="6">
        <v>8</v>
      </c>
      <c r="J8" s="4"/>
      <c r="K8" s="6">
        <v>10615993</v>
      </c>
      <c r="L8" s="4"/>
      <c r="M8" s="6">
        <v>1000058078</v>
      </c>
      <c r="N8" s="4"/>
      <c r="O8" s="6">
        <v>500000000</v>
      </c>
      <c r="P8" s="4"/>
      <c r="Q8" s="6">
        <v>510674071</v>
      </c>
      <c r="R8" s="4"/>
      <c r="S8" s="9">
        <v>2.1546117043309794E-4</v>
      </c>
      <c r="T8" s="4"/>
      <c r="U8" s="4"/>
      <c r="V8" s="4"/>
      <c r="W8" s="4"/>
    </row>
    <row r="9" spans="1:23">
      <c r="A9" s="1" t="s">
        <v>114</v>
      </c>
      <c r="C9" s="4" t="s">
        <v>115</v>
      </c>
      <c r="D9" s="4"/>
      <c r="E9" s="4" t="s">
        <v>112</v>
      </c>
      <c r="F9" s="4"/>
      <c r="G9" s="4" t="s">
        <v>116</v>
      </c>
      <c r="H9" s="4"/>
      <c r="I9" s="6">
        <v>8</v>
      </c>
      <c r="J9" s="4"/>
      <c r="K9" s="6">
        <v>33096311714</v>
      </c>
      <c r="L9" s="4"/>
      <c r="M9" s="6">
        <v>700247895513</v>
      </c>
      <c r="N9" s="4"/>
      <c r="O9" s="6">
        <v>679691032201</v>
      </c>
      <c r="P9" s="4"/>
      <c r="Q9" s="6">
        <v>53653175026</v>
      </c>
      <c r="R9" s="4"/>
      <c r="S9" s="9">
        <v>2.2637091924241872E-2</v>
      </c>
      <c r="T9" s="4"/>
      <c r="U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4"/>
      <c r="J10" s="4"/>
      <c r="K10" s="12">
        <f>SUM(K8:K9)</f>
        <v>33106927707</v>
      </c>
      <c r="L10" s="4"/>
      <c r="M10" s="12">
        <f>SUM(M8:M9)</f>
        <v>701247953591</v>
      </c>
      <c r="N10" s="4"/>
      <c r="O10" s="12">
        <f>SUM(O8:O9)</f>
        <v>680191032201</v>
      </c>
      <c r="P10" s="4"/>
      <c r="Q10" s="12">
        <f>SUM(Q8:Q9)</f>
        <v>54163849097</v>
      </c>
      <c r="R10" s="4"/>
      <c r="S10" s="13">
        <f>SUM(S8:S9)</f>
        <v>2.285255309467497E-2</v>
      </c>
      <c r="T10" s="4"/>
      <c r="U10" s="4"/>
      <c r="V10" s="4"/>
      <c r="W10" s="4"/>
    </row>
    <row r="11" spans="1:2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11"/>
  <sheetViews>
    <sheetView rightToLeft="1" workbookViewId="0">
      <selection activeCell="S11" sqref="S11"/>
    </sheetView>
  </sheetViews>
  <sheetFormatPr defaultRowHeight="2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3" ht="24.7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3" ht="24.75">
      <c r="A6" s="17" t="s">
        <v>118</v>
      </c>
      <c r="B6" s="17" t="s">
        <v>118</v>
      </c>
      <c r="C6" s="17" t="s">
        <v>118</v>
      </c>
      <c r="D6" s="17" t="s">
        <v>118</v>
      </c>
      <c r="E6" s="17" t="s">
        <v>118</v>
      </c>
      <c r="F6" s="17" t="s">
        <v>118</v>
      </c>
      <c r="G6" s="17" t="s">
        <v>118</v>
      </c>
      <c r="I6" s="17" t="s">
        <v>119</v>
      </c>
      <c r="J6" s="17" t="s">
        <v>119</v>
      </c>
      <c r="K6" s="17" t="s">
        <v>119</v>
      </c>
      <c r="L6" s="17" t="s">
        <v>119</v>
      </c>
      <c r="M6" s="17" t="s">
        <v>119</v>
      </c>
      <c r="O6" s="17" t="s">
        <v>120</v>
      </c>
      <c r="P6" s="17" t="s">
        <v>120</v>
      </c>
      <c r="Q6" s="17" t="s">
        <v>120</v>
      </c>
      <c r="R6" s="17" t="s">
        <v>120</v>
      </c>
      <c r="S6" s="17" t="s">
        <v>120</v>
      </c>
    </row>
    <row r="7" spans="1:23" ht="24.75">
      <c r="A7" s="17" t="s">
        <v>121</v>
      </c>
      <c r="C7" s="17" t="s">
        <v>122</v>
      </c>
      <c r="E7" s="17" t="s">
        <v>53</v>
      </c>
      <c r="G7" s="17" t="s">
        <v>54</v>
      </c>
      <c r="I7" s="17" t="s">
        <v>123</v>
      </c>
      <c r="K7" s="17" t="s">
        <v>124</v>
      </c>
      <c r="M7" s="17" t="s">
        <v>125</v>
      </c>
      <c r="O7" s="17" t="s">
        <v>123</v>
      </c>
      <c r="Q7" s="17" t="s">
        <v>124</v>
      </c>
      <c r="S7" s="17" t="s">
        <v>125</v>
      </c>
    </row>
    <row r="8" spans="1:23">
      <c r="A8" s="1" t="s">
        <v>110</v>
      </c>
      <c r="C8" s="6">
        <v>17</v>
      </c>
      <c r="D8" s="4"/>
      <c r="E8" s="4" t="s">
        <v>161</v>
      </c>
      <c r="F8" s="4"/>
      <c r="G8" s="6">
        <v>8</v>
      </c>
      <c r="H8" s="4"/>
      <c r="I8" s="6">
        <v>58078</v>
      </c>
      <c r="J8" s="4"/>
      <c r="K8" s="6">
        <v>0</v>
      </c>
      <c r="L8" s="4"/>
      <c r="M8" s="6">
        <v>58078</v>
      </c>
      <c r="N8" s="4"/>
      <c r="O8" s="6">
        <v>5176083</v>
      </c>
      <c r="P8" s="4"/>
      <c r="Q8" s="6">
        <v>0</v>
      </c>
      <c r="R8" s="4"/>
      <c r="S8" s="6">
        <v>5176083</v>
      </c>
      <c r="T8" s="4"/>
      <c r="U8" s="4"/>
      <c r="V8" s="4"/>
      <c r="W8" s="4"/>
    </row>
    <row r="9" spans="1:23">
      <c r="A9" s="1" t="s">
        <v>114</v>
      </c>
      <c r="C9" s="6">
        <v>17</v>
      </c>
      <c r="D9" s="4"/>
      <c r="E9" s="4" t="s">
        <v>161</v>
      </c>
      <c r="F9" s="4"/>
      <c r="G9" s="6">
        <v>8</v>
      </c>
      <c r="H9" s="4"/>
      <c r="I9" s="6">
        <v>22389555</v>
      </c>
      <c r="J9" s="4"/>
      <c r="K9" s="6">
        <v>0</v>
      </c>
      <c r="L9" s="4"/>
      <c r="M9" s="6">
        <v>22389555</v>
      </c>
      <c r="N9" s="4"/>
      <c r="O9" s="6">
        <v>235552914</v>
      </c>
      <c r="P9" s="4"/>
      <c r="Q9" s="6">
        <v>0</v>
      </c>
      <c r="R9" s="4"/>
      <c r="S9" s="6">
        <v>235552914</v>
      </c>
      <c r="T9" s="4"/>
      <c r="U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12">
        <f>SUM(I8:I9)</f>
        <v>22447633</v>
      </c>
      <c r="J10" s="4"/>
      <c r="K10" s="12">
        <f>SUM(K8:K9)</f>
        <v>0</v>
      </c>
      <c r="L10" s="4"/>
      <c r="M10" s="12">
        <f>SUM(M8:M9)</f>
        <v>22447633</v>
      </c>
      <c r="N10" s="4"/>
      <c r="O10" s="12">
        <f>SUM(O8:O9)</f>
        <v>240728997</v>
      </c>
      <c r="P10" s="4"/>
      <c r="Q10" s="12">
        <f>SUM(Q8:Q9)</f>
        <v>0</v>
      </c>
      <c r="R10" s="4"/>
      <c r="S10" s="12">
        <f>SUM(S8:S9)</f>
        <v>240728997</v>
      </c>
      <c r="T10" s="4"/>
      <c r="U10" s="4"/>
      <c r="V10" s="4"/>
      <c r="W10" s="4"/>
    </row>
    <row r="11" spans="1:2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K20" sqref="K20"/>
    </sheetView>
  </sheetViews>
  <sheetFormatPr defaultRowHeight="24"/>
  <cols>
    <col min="1" max="1" width="29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127</v>
      </c>
      <c r="D6" s="17" t="s">
        <v>127</v>
      </c>
      <c r="E6" s="17" t="s">
        <v>127</v>
      </c>
      <c r="F6" s="17" t="s">
        <v>127</v>
      </c>
      <c r="G6" s="17" t="s">
        <v>127</v>
      </c>
      <c r="I6" s="17" t="s">
        <v>119</v>
      </c>
      <c r="J6" s="17" t="s">
        <v>119</v>
      </c>
      <c r="K6" s="17" t="s">
        <v>119</v>
      </c>
      <c r="L6" s="17" t="s">
        <v>119</v>
      </c>
      <c r="M6" s="17" t="s">
        <v>119</v>
      </c>
      <c r="O6" s="17" t="s">
        <v>120</v>
      </c>
      <c r="P6" s="17" t="s">
        <v>120</v>
      </c>
      <c r="Q6" s="17" t="s">
        <v>120</v>
      </c>
      <c r="R6" s="17" t="s">
        <v>120</v>
      </c>
      <c r="S6" s="17" t="s">
        <v>120</v>
      </c>
    </row>
    <row r="7" spans="1:19" ht="24.75">
      <c r="A7" s="17" t="s">
        <v>3</v>
      </c>
      <c r="C7" s="17" t="s">
        <v>128</v>
      </c>
      <c r="E7" s="17" t="s">
        <v>129</v>
      </c>
      <c r="G7" s="17" t="s">
        <v>130</v>
      </c>
      <c r="I7" s="17" t="s">
        <v>131</v>
      </c>
      <c r="K7" s="17" t="s">
        <v>124</v>
      </c>
      <c r="M7" s="17" t="s">
        <v>132</v>
      </c>
      <c r="O7" s="17" t="s">
        <v>131</v>
      </c>
      <c r="Q7" s="17" t="s">
        <v>124</v>
      </c>
      <c r="S7" s="17" t="s">
        <v>132</v>
      </c>
    </row>
    <row r="8" spans="1:19">
      <c r="A8" s="1" t="s">
        <v>33</v>
      </c>
      <c r="C8" s="4" t="s">
        <v>133</v>
      </c>
      <c r="D8" s="4"/>
      <c r="E8" s="6">
        <v>2185512</v>
      </c>
      <c r="F8" s="4"/>
      <c r="G8" s="6">
        <v>5100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11146111200</v>
      </c>
      <c r="P8" s="4"/>
      <c r="Q8" s="6">
        <v>1413262903</v>
      </c>
      <c r="R8" s="4"/>
      <c r="S8" s="6">
        <v>9732848297</v>
      </c>
    </row>
    <row r="9" spans="1:19">
      <c r="A9" s="1" t="s">
        <v>18</v>
      </c>
      <c r="C9" s="4" t="s">
        <v>6</v>
      </c>
      <c r="D9" s="4"/>
      <c r="E9" s="6">
        <v>15000000</v>
      </c>
      <c r="F9" s="4"/>
      <c r="G9" s="6">
        <v>400</v>
      </c>
      <c r="H9" s="4"/>
      <c r="I9" s="6">
        <v>6000000000</v>
      </c>
      <c r="J9" s="4"/>
      <c r="K9" s="6">
        <v>330097087</v>
      </c>
      <c r="L9" s="4"/>
      <c r="M9" s="6">
        <v>5669902913</v>
      </c>
      <c r="N9" s="4"/>
      <c r="O9" s="6">
        <v>6000000000</v>
      </c>
      <c r="P9" s="4"/>
      <c r="Q9" s="6">
        <v>330097087</v>
      </c>
      <c r="R9" s="4"/>
      <c r="S9" s="6">
        <v>5669902913</v>
      </c>
    </row>
    <row r="10" spans="1:19" ht="24.75" thickBot="1">
      <c r="C10" s="4"/>
      <c r="D10" s="4"/>
      <c r="E10" s="4"/>
      <c r="F10" s="4"/>
      <c r="G10" s="4"/>
      <c r="H10" s="4"/>
      <c r="I10" s="12">
        <f>SUM(I8:I9)</f>
        <v>6000000000</v>
      </c>
      <c r="J10" s="4"/>
      <c r="K10" s="12">
        <f>SUM(K8:K9)</f>
        <v>330097087</v>
      </c>
      <c r="L10" s="4"/>
      <c r="M10" s="12">
        <f>SUM(M8:M9)</f>
        <v>5669902913</v>
      </c>
      <c r="N10" s="4"/>
      <c r="O10" s="12">
        <f>SUM(O8:O9)</f>
        <v>17146111200</v>
      </c>
      <c r="P10" s="4"/>
      <c r="Q10" s="12">
        <f>SUM(Q8:Q9)</f>
        <v>1743359990</v>
      </c>
      <c r="R10" s="4"/>
      <c r="S10" s="12">
        <f>SUM(S8:S9)</f>
        <v>15402751210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2"/>
  <sheetViews>
    <sheetView rightToLeft="1" workbookViewId="0">
      <selection activeCell="I39" sqref="I39:Q43"/>
    </sheetView>
  </sheetViews>
  <sheetFormatPr defaultRowHeight="24"/>
  <cols>
    <col min="1" max="1" width="29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119</v>
      </c>
      <c r="D6" s="17" t="s">
        <v>119</v>
      </c>
      <c r="E6" s="17" t="s">
        <v>119</v>
      </c>
      <c r="F6" s="17" t="s">
        <v>119</v>
      </c>
      <c r="G6" s="17" t="s">
        <v>119</v>
      </c>
      <c r="H6" s="17" t="s">
        <v>119</v>
      </c>
      <c r="I6" s="17" t="s">
        <v>119</v>
      </c>
      <c r="K6" s="17" t="s">
        <v>120</v>
      </c>
      <c r="L6" s="17" t="s">
        <v>120</v>
      </c>
      <c r="M6" s="17" t="s">
        <v>120</v>
      </c>
      <c r="N6" s="17" t="s">
        <v>120</v>
      </c>
      <c r="O6" s="17" t="s">
        <v>120</v>
      </c>
      <c r="P6" s="17" t="s">
        <v>120</v>
      </c>
      <c r="Q6" s="17" t="s">
        <v>120</v>
      </c>
    </row>
    <row r="7" spans="1:17" ht="24.75">
      <c r="A7" s="17" t="s">
        <v>3</v>
      </c>
      <c r="C7" s="17" t="s">
        <v>7</v>
      </c>
      <c r="E7" s="17" t="s">
        <v>134</v>
      </c>
      <c r="G7" s="17" t="s">
        <v>135</v>
      </c>
      <c r="I7" s="17" t="s">
        <v>136</v>
      </c>
      <c r="K7" s="17" t="s">
        <v>7</v>
      </c>
      <c r="M7" s="17" t="s">
        <v>134</v>
      </c>
      <c r="O7" s="17" t="s">
        <v>135</v>
      </c>
      <c r="Q7" s="17" t="s">
        <v>136</v>
      </c>
    </row>
    <row r="8" spans="1:17">
      <c r="A8" s="1" t="s">
        <v>42</v>
      </c>
      <c r="C8" s="8">
        <v>286708</v>
      </c>
      <c r="D8" s="8"/>
      <c r="E8" s="8">
        <v>5301038825</v>
      </c>
      <c r="F8" s="8"/>
      <c r="G8" s="8">
        <v>5079079122</v>
      </c>
      <c r="H8" s="8"/>
      <c r="I8" s="8">
        <f>E8-G8</f>
        <v>221959703</v>
      </c>
      <c r="J8" s="8"/>
      <c r="K8" s="8">
        <v>286708</v>
      </c>
      <c r="L8" s="8"/>
      <c r="M8" s="8">
        <v>5301038825</v>
      </c>
      <c r="N8" s="8"/>
      <c r="O8" s="8">
        <v>5079079122</v>
      </c>
      <c r="P8" s="8"/>
      <c r="Q8" s="8">
        <f>M8-O8</f>
        <v>221959703</v>
      </c>
    </row>
    <row r="9" spans="1:17">
      <c r="A9" s="1" t="s">
        <v>45</v>
      </c>
      <c r="C9" s="8">
        <v>45371</v>
      </c>
      <c r="D9" s="8"/>
      <c r="E9" s="8">
        <v>17297820425</v>
      </c>
      <c r="F9" s="8"/>
      <c r="G9" s="8">
        <v>14493113134</v>
      </c>
      <c r="H9" s="8"/>
      <c r="I9" s="8">
        <f t="shared" ref="I9:I37" si="0">E9-G9</f>
        <v>2804707291</v>
      </c>
      <c r="J9" s="8"/>
      <c r="K9" s="8">
        <v>45371</v>
      </c>
      <c r="L9" s="8"/>
      <c r="M9" s="8">
        <v>17297820425</v>
      </c>
      <c r="N9" s="8"/>
      <c r="O9" s="8">
        <v>14493113134</v>
      </c>
      <c r="P9" s="8"/>
      <c r="Q9" s="8">
        <f t="shared" ref="Q9:Q37" si="1">M9-O9</f>
        <v>2804707291</v>
      </c>
    </row>
    <row r="10" spans="1:17">
      <c r="A10" s="1" t="s">
        <v>34</v>
      </c>
      <c r="C10" s="8">
        <v>9441009</v>
      </c>
      <c r="D10" s="8"/>
      <c r="E10" s="8">
        <v>73858651422</v>
      </c>
      <c r="F10" s="8"/>
      <c r="G10" s="8">
        <v>73764803072</v>
      </c>
      <c r="H10" s="8"/>
      <c r="I10" s="8">
        <f t="shared" si="0"/>
        <v>93848350</v>
      </c>
      <c r="J10" s="8"/>
      <c r="K10" s="8">
        <v>9441009</v>
      </c>
      <c r="L10" s="8"/>
      <c r="M10" s="8">
        <v>73858651422</v>
      </c>
      <c r="N10" s="8"/>
      <c r="O10" s="8">
        <v>46110977137</v>
      </c>
      <c r="P10" s="8"/>
      <c r="Q10" s="8">
        <f t="shared" si="1"/>
        <v>27747674285</v>
      </c>
    </row>
    <row r="11" spans="1:17">
      <c r="A11" s="1" t="s">
        <v>28</v>
      </c>
      <c r="C11" s="8">
        <v>538673</v>
      </c>
      <c r="D11" s="8"/>
      <c r="E11" s="8">
        <v>10639747086</v>
      </c>
      <c r="F11" s="8"/>
      <c r="G11" s="8">
        <v>11523269114</v>
      </c>
      <c r="H11" s="8"/>
      <c r="I11" s="8">
        <f t="shared" si="0"/>
        <v>-883522028</v>
      </c>
      <c r="J11" s="8"/>
      <c r="K11" s="8">
        <v>538673</v>
      </c>
      <c r="L11" s="8"/>
      <c r="M11" s="8">
        <v>10639747086</v>
      </c>
      <c r="N11" s="8"/>
      <c r="O11" s="8">
        <v>9180475387</v>
      </c>
      <c r="P11" s="8"/>
      <c r="Q11" s="8">
        <f t="shared" si="1"/>
        <v>1459271699</v>
      </c>
    </row>
    <row r="12" spans="1:17">
      <c r="A12" s="1" t="s">
        <v>26</v>
      </c>
      <c r="C12" s="8">
        <v>2981997</v>
      </c>
      <c r="D12" s="8"/>
      <c r="E12" s="8">
        <v>39632077555</v>
      </c>
      <c r="F12" s="8"/>
      <c r="G12" s="8">
        <v>41032187471</v>
      </c>
      <c r="H12" s="8"/>
      <c r="I12" s="8">
        <f t="shared" si="0"/>
        <v>-1400109916</v>
      </c>
      <c r="J12" s="8"/>
      <c r="K12" s="8">
        <v>2981997</v>
      </c>
      <c r="L12" s="8"/>
      <c r="M12" s="8">
        <v>39632077555</v>
      </c>
      <c r="N12" s="8"/>
      <c r="O12" s="8">
        <v>35410602013</v>
      </c>
      <c r="P12" s="8"/>
      <c r="Q12" s="8">
        <f t="shared" si="1"/>
        <v>4221475542</v>
      </c>
    </row>
    <row r="13" spans="1:17">
      <c r="A13" s="1" t="s">
        <v>23</v>
      </c>
      <c r="C13" s="8">
        <v>4500000</v>
      </c>
      <c r="D13" s="8"/>
      <c r="E13" s="8">
        <v>23708092500</v>
      </c>
      <c r="F13" s="8"/>
      <c r="G13" s="8">
        <v>28315514250</v>
      </c>
      <c r="H13" s="8"/>
      <c r="I13" s="8">
        <f t="shared" si="0"/>
        <v>-4607421750</v>
      </c>
      <c r="J13" s="8"/>
      <c r="K13" s="8">
        <v>4500000</v>
      </c>
      <c r="L13" s="8"/>
      <c r="M13" s="8">
        <v>23708092500</v>
      </c>
      <c r="N13" s="8"/>
      <c r="O13" s="8">
        <v>17618068662</v>
      </c>
      <c r="P13" s="8"/>
      <c r="Q13" s="8">
        <f t="shared" si="1"/>
        <v>6090023838</v>
      </c>
    </row>
    <row r="14" spans="1:17">
      <c r="A14" s="1" t="s">
        <v>17</v>
      </c>
      <c r="C14" s="8">
        <v>11500000</v>
      </c>
      <c r="D14" s="8"/>
      <c r="E14" s="8">
        <v>77391762750</v>
      </c>
      <c r="F14" s="8"/>
      <c r="G14" s="8">
        <v>86527399219</v>
      </c>
      <c r="H14" s="8"/>
      <c r="I14" s="8">
        <f t="shared" si="0"/>
        <v>-9135636469</v>
      </c>
      <c r="J14" s="8"/>
      <c r="K14" s="8">
        <v>11500000</v>
      </c>
      <c r="L14" s="8"/>
      <c r="M14" s="8">
        <v>77391762750</v>
      </c>
      <c r="N14" s="8"/>
      <c r="O14" s="8">
        <v>72999213597</v>
      </c>
      <c r="P14" s="8"/>
      <c r="Q14" s="8">
        <f t="shared" si="1"/>
        <v>4392549153</v>
      </c>
    </row>
    <row r="15" spans="1:17">
      <c r="A15" s="1" t="s">
        <v>24</v>
      </c>
      <c r="C15" s="8">
        <v>100000</v>
      </c>
      <c r="D15" s="8"/>
      <c r="E15" s="8">
        <v>1680938550</v>
      </c>
      <c r="F15" s="8"/>
      <c r="G15" s="8">
        <v>1636206300</v>
      </c>
      <c r="H15" s="8"/>
      <c r="I15" s="8">
        <f t="shared" si="0"/>
        <v>44732250</v>
      </c>
      <c r="J15" s="8"/>
      <c r="K15" s="8">
        <v>100000</v>
      </c>
      <c r="L15" s="8"/>
      <c r="M15" s="8">
        <v>1680938550</v>
      </c>
      <c r="N15" s="8"/>
      <c r="O15" s="8">
        <v>1236146075</v>
      </c>
      <c r="P15" s="8"/>
      <c r="Q15" s="8">
        <f t="shared" si="1"/>
        <v>444792475</v>
      </c>
    </row>
    <row r="16" spans="1:17">
      <c r="A16" s="1" t="s">
        <v>18</v>
      </c>
      <c r="C16" s="8">
        <v>15000000</v>
      </c>
      <c r="D16" s="8"/>
      <c r="E16" s="8">
        <v>38767950000</v>
      </c>
      <c r="F16" s="8"/>
      <c r="G16" s="8">
        <v>47684578500</v>
      </c>
      <c r="H16" s="8"/>
      <c r="I16" s="8">
        <f t="shared" si="0"/>
        <v>-8916628500</v>
      </c>
      <c r="J16" s="8"/>
      <c r="K16" s="8">
        <v>15000000</v>
      </c>
      <c r="L16" s="8"/>
      <c r="M16" s="8">
        <v>38767950000</v>
      </c>
      <c r="N16" s="8"/>
      <c r="O16" s="8">
        <v>39146440479</v>
      </c>
      <c r="P16" s="8"/>
      <c r="Q16" s="8">
        <f t="shared" si="1"/>
        <v>-378490479</v>
      </c>
    </row>
    <row r="17" spans="1:17">
      <c r="A17" s="1" t="s">
        <v>19</v>
      </c>
      <c r="C17" s="8">
        <v>169007941</v>
      </c>
      <c r="D17" s="8"/>
      <c r="E17" s="8">
        <v>158426210157</v>
      </c>
      <c r="F17" s="8"/>
      <c r="G17" s="8">
        <v>181188059108</v>
      </c>
      <c r="H17" s="8"/>
      <c r="I17" s="8">
        <f t="shared" si="0"/>
        <v>-22761848951</v>
      </c>
      <c r="J17" s="8"/>
      <c r="K17" s="8">
        <v>169007941</v>
      </c>
      <c r="L17" s="8"/>
      <c r="M17" s="8">
        <v>158426210157</v>
      </c>
      <c r="N17" s="8"/>
      <c r="O17" s="8">
        <v>129843025360</v>
      </c>
      <c r="P17" s="8"/>
      <c r="Q17" s="8">
        <f t="shared" si="1"/>
        <v>28583184797</v>
      </c>
    </row>
    <row r="18" spans="1:17">
      <c r="A18" s="1" t="s">
        <v>20</v>
      </c>
      <c r="C18" s="8">
        <v>52322101</v>
      </c>
      <c r="D18" s="8"/>
      <c r="E18" s="8">
        <v>104593687627</v>
      </c>
      <c r="F18" s="8"/>
      <c r="G18" s="8">
        <v>117531148934</v>
      </c>
      <c r="H18" s="8"/>
      <c r="I18" s="8">
        <f t="shared" si="0"/>
        <v>-12937461307</v>
      </c>
      <c r="J18" s="8"/>
      <c r="K18" s="8">
        <v>52322101</v>
      </c>
      <c r="L18" s="8"/>
      <c r="M18" s="8">
        <v>104593687627</v>
      </c>
      <c r="N18" s="8"/>
      <c r="O18" s="8">
        <v>109106654858</v>
      </c>
      <c r="P18" s="8"/>
      <c r="Q18" s="8">
        <f t="shared" si="1"/>
        <v>-4512967231</v>
      </c>
    </row>
    <row r="19" spans="1:17">
      <c r="A19" s="1" t="s">
        <v>22</v>
      </c>
      <c r="C19" s="8">
        <v>29385737</v>
      </c>
      <c r="D19" s="8"/>
      <c r="E19" s="8">
        <v>84740797299</v>
      </c>
      <c r="F19" s="8"/>
      <c r="G19" s="8">
        <v>90448458075</v>
      </c>
      <c r="H19" s="8"/>
      <c r="I19" s="8">
        <f t="shared" si="0"/>
        <v>-5707660776</v>
      </c>
      <c r="J19" s="8"/>
      <c r="K19" s="8">
        <v>29385737</v>
      </c>
      <c r="L19" s="8"/>
      <c r="M19" s="8">
        <v>84740797299</v>
      </c>
      <c r="N19" s="8"/>
      <c r="O19" s="8">
        <v>88051912048</v>
      </c>
      <c r="P19" s="8"/>
      <c r="Q19" s="8">
        <f t="shared" si="1"/>
        <v>-3311114749</v>
      </c>
    </row>
    <row r="20" spans="1:17">
      <c r="A20" s="1" t="s">
        <v>29</v>
      </c>
      <c r="C20" s="8">
        <v>1000000</v>
      </c>
      <c r="D20" s="8"/>
      <c r="E20" s="8">
        <v>22564935000</v>
      </c>
      <c r="F20" s="8"/>
      <c r="G20" s="8">
        <v>24413868000</v>
      </c>
      <c r="H20" s="8"/>
      <c r="I20" s="8">
        <f t="shared" si="0"/>
        <v>-1848933000</v>
      </c>
      <c r="J20" s="8"/>
      <c r="K20" s="8">
        <v>1000000</v>
      </c>
      <c r="L20" s="8"/>
      <c r="M20" s="8">
        <v>22564935000</v>
      </c>
      <c r="N20" s="8"/>
      <c r="O20" s="8">
        <v>18085385655</v>
      </c>
      <c r="P20" s="8"/>
      <c r="Q20" s="8">
        <f t="shared" si="1"/>
        <v>4479549345</v>
      </c>
    </row>
    <row r="21" spans="1:17">
      <c r="A21" s="1" t="s">
        <v>30</v>
      </c>
      <c r="C21" s="8">
        <v>800000</v>
      </c>
      <c r="D21" s="8"/>
      <c r="E21" s="8">
        <v>31332456000</v>
      </c>
      <c r="F21" s="8"/>
      <c r="G21" s="8">
        <v>31372218000</v>
      </c>
      <c r="H21" s="8"/>
      <c r="I21" s="8">
        <f t="shared" si="0"/>
        <v>-39762000</v>
      </c>
      <c r="J21" s="8"/>
      <c r="K21" s="8">
        <v>800000</v>
      </c>
      <c r="L21" s="8"/>
      <c r="M21" s="8">
        <v>31332456000</v>
      </c>
      <c r="N21" s="8"/>
      <c r="O21" s="8">
        <v>22474617179</v>
      </c>
      <c r="P21" s="8"/>
      <c r="Q21" s="8">
        <f t="shared" si="1"/>
        <v>8857838821</v>
      </c>
    </row>
    <row r="22" spans="1:17">
      <c r="A22" s="1" t="s">
        <v>36</v>
      </c>
      <c r="C22" s="8">
        <v>10923751</v>
      </c>
      <c r="D22" s="8"/>
      <c r="E22" s="8">
        <v>41990804353</v>
      </c>
      <c r="F22" s="8"/>
      <c r="G22" s="8">
        <v>45747933473</v>
      </c>
      <c r="H22" s="8"/>
      <c r="I22" s="8">
        <f t="shared" si="0"/>
        <v>-3757129120</v>
      </c>
      <c r="J22" s="8"/>
      <c r="K22" s="8">
        <v>10923751</v>
      </c>
      <c r="L22" s="8"/>
      <c r="M22" s="8">
        <v>41990804353</v>
      </c>
      <c r="N22" s="8"/>
      <c r="O22" s="8">
        <v>31474981902</v>
      </c>
      <c r="P22" s="8"/>
      <c r="Q22" s="8">
        <f t="shared" si="1"/>
        <v>10515822451</v>
      </c>
    </row>
    <row r="23" spans="1:17">
      <c r="A23" s="1" t="s">
        <v>32</v>
      </c>
      <c r="C23" s="8">
        <v>3246456</v>
      </c>
      <c r="D23" s="8"/>
      <c r="E23" s="8">
        <v>16813397247</v>
      </c>
      <c r="F23" s="8"/>
      <c r="G23" s="8">
        <v>18491509832</v>
      </c>
      <c r="H23" s="8"/>
      <c r="I23" s="8">
        <f t="shared" si="0"/>
        <v>-1678112585</v>
      </c>
      <c r="J23" s="8"/>
      <c r="K23" s="8">
        <v>3246456</v>
      </c>
      <c r="L23" s="8"/>
      <c r="M23" s="8">
        <v>16813397247</v>
      </c>
      <c r="N23" s="8"/>
      <c r="O23" s="8">
        <v>14244074244</v>
      </c>
      <c r="P23" s="8"/>
      <c r="Q23" s="8">
        <f t="shared" si="1"/>
        <v>2569323003</v>
      </c>
    </row>
    <row r="24" spans="1:17">
      <c r="A24" s="1" t="s">
        <v>40</v>
      </c>
      <c r="C24" s="8">
        <v>2101564</v>
      </c>
      <c r="D24" s="8"/>
      <c r="E24" s="8">
        <v>13411763236</v>
      </c>
      <c r="F24" s="8"/>
      <c r="G24" s="8">
        <v>12529938332</v>
      </c>
      <c r="H24" s="8"/>
      <c r="I24" s="8">
        <f t="shared" si="0"/>
        <v>881824904</v>
      </c>
      <c r="J24" s="8"/>
      <c r="K24" s="8">
        <v>2101564</v>
      </c>
      <c r="L24" s="8"/>
      <c r="M24" s="8">
        <v>13411763236</v>
      </c>
      <c r="N24" s="8"/>
      <c r="O24" s="8">
        <v>12529938332</v>
      </c>
      <c r="P24" s="8"/>
      <c r="Q24" s="8">
        <f t="shared" si="1"/>
        <v>881824904</v>
      </c>
    </row>
    <row r="25" spans="1:17">
      <c r="A25" s="1" t="s">
        <v>27</v>
      </c>
      <c r="C25" s="8">
        <v>565843</v>
      </c>
      <c r="D25" s="8"/>
      <c r="E25" s="8">
        <v>17802372810</v>
      </c>
      <c r="F25" s="8"/>
      <c r="G25" s="8">
        <v>18106109977</v>
      </c>
      <c r="H25" s="8"/>
      <c r="I25" s="8">
        <f t="shared" si="0"/>
        <v>-303737167</v>
      </c>
      <c r="J25" s="8"/>
      <c r="K25" s="8">
        <v>565843</v>
      </c>
      <c r="L25" s="8"/>
      <c r="M25" s="8">
        <v>17802372810</v>
      </c>
      <c r="N25" s="8"/>
      <c r="O25" s="8">
        <v>13626953497</v>
      </c>
      <c r="P25" s="8"/>
      <c r="Q25" s="8">
        <f t="shared" si="1"/>
        <v>4175419313</v>
      </c>
    </row>
    <row r="26" spans="1:17">
      <c r="A26" s="1" t="s">
        <v>15</v>
      </c>
      <c r="C26" s="8">
        <v>35842666</v>
      </c>
      <c r="D26" s="8"/>
      <c r="E26" s="8">
        <v>139881032791</v>
      </c>
      <c r="F26" s="8"/>
      <c r="G26" s="8">
        <v>156406044609</v>
      </c>
      <c r="H26" s="8"/>
      <c r="I26" s="8">
        <f t="shared" si="0"/>
        <v>-16525011818</v>
      </c>
      <c r="J26" s="8"/>
      <c r="K26" s="8">
        <v>35842666</v>
      </c>
      <c r="L26" s="8"/>
      <c r="M26" s="8">
        <v>139881032791</v>
      </c>
      <c r="N26" s="8"/>
      <c r="O26" s="8">
        <v>148513005480</v>
      </c>
      <c r="P26" s="8"/>
      <c r="Q26" s="8">
        <f t="shared" si="1"/>
        <v>-8631972689</v>
      </c>
    </row>
    <row r="27" spans="1:17">
      <c r="A27" s="1" t="s">
        <v>21</v>
      </c>
      <c r="C27" s="8">
        <v>5520000</v>
      </c>
      <c r="D27" s="8"/>
      <c r="E27" s="8">
        <v>57121293960</v>
      </c>
      <c r="F27" s="8"/>
      <c r="G27" s="8">
        <v>61511018760</v>
      </c>
      <c r="H27" s="8"/>
      <c r="I27" s="8">
        <f t="shared" si="0"/>
        <v>-4389724800</v>
      </c>
      <c r="J27" s="8"/>
      <c r="K27" s="8">
        <v>5520000</v>
      </c>
      <c r="L27" s="8"/>
      <c r="M27" s="8">
        <v>57121293960</v>
      </c>
      <c r="N27" s="8"/>
      <c r="O27" s="8">
        <v>45268307508</v>
      </c>
      <c r="P27" s="8"/>
      <c r="Q27" s="8">
        <f t="shared" si="1"/>
        <v>11852986452</v>
      </c>
    </row>
    <row r="28" spans="1:17">
      <c r="A28" s="1" t="s">
        <v>33</v>
      </c>
      <c r="C28" s="8">
        <v>2185512</v>
      </c>
      <c r="D28" s="8"/>
      <c r="E28" s="8">
        <v>61308181505</v>
      </c>
      <c r="F28" s="8"/>
      <c r="G28" s="8">
        <v>71866571375</v>
      </c>
      <c r="H28" s="8"/>
      <c r="I28" s="8">
        <f t="shared" si="0"/>
        <v>-10558389870</v>
      </c>
      <c r="J28" s="8"/>
      <c r="K28" s="8">
        <v>2185512</v>
      </c>
      <c r="L28" s="8"/>
      <c r="M28" s="8">
        <v>61308181505</v>
      </c>
      <c r="N28" s="8"/>
      <c r="O28" s="8">
        <v>65406839428</v>
      </c>
      <c r="P28" s="8"/>
      <c r="Q28" s="8">
        <f t="shared" si="1"/>
        <v>-4098657923</v>
      </c>
    </row>
    <row r="29" spans="1:17">
      <c r="A29" s="1" t="s">
        <v>37</v>
      </c>
      <c r="C29" s="8">
        <v>2286616</v>
      </c>
      <c r="D29" s="8"/>
      <c r="E29" s="8">
        <v>47619572799</v>
      </c>
      <c r="F29" s="8"/>
      <c r="G29" s="8">
        <v>47857807404</v>
      </c>
      <c r="H29" s="8"/>
      <c r="I29" s="8">
        <f t="shared" si="0"/>
        <v>-238234605</v>
      </c>
      <c r="J29" s="8"/>
      <c r="K29" s="8">
        <v>2286616</v>
      </c>
      <c r="L29" s="8"/>
      <c r="M29" s="8">
        <v>47619572799</v>
      </c>
      <c r="N29" s="8"/>
      <c r="O29" s="8">
        <v>39218224638</v>
      </c>
      <c r="P29" s="8"/>
      <c r="Q29" s="8">
        <f t="shared" si="1"/>
        <v>8401348161</v>
      </c>
    </row>
    <row r="30" spans="1:17">
      <c r="A30" s="1" t="s">
        <v>31</v>
      </c>
      <c r="C30" s="8">
        <v>2614528</v>
      </c>
      <c r="D30" s="8"/>
      <c r="E30" s="8">
        <v>48704727004</v>
      </c>
      <c r="F30" s="8"/>
      <c r="G30" s="8">
        <v>55732489592</v>
      </c>
      <c r="H30" s="8"/>
      <c r="I30" s="8">
        <f t="shared" si="0"/>
        <v>-7027762588</v>
      </c>
      <c r="J30" s="8"/>
      <c r="K30" s="8">
        <v>2614528</v>
      </c>
      <c r="L30" s="8"/>
      <c r="M30" s="8">
        <v>48704727004</v>
      </c>
      <c r="N30" s="8"/>
      <c r="O30" s="8">
        <v>36842081924</v>
      </c>
      <c r="P30" s="8"/>
      <c r="Q30" s="8">
        <f t="shared" si="1"/>
        <v>11862645080</v>
      </c>
    </row>
    <row r="31" spans="1:17">
      <c r="A31" s="1" t="s">
        <v>25</v>
      </c>
      <c r="C31" s="8">
        <v>4070107</v>
      </c>
      <c r="D31" s="8"/>
      <c r="E31" s="8">
        <v>70641237014</v>
      </c>
      <c r="F31" s="8"/>
      <c r="G31" s="8">
        <v>75728414603</v>
      </c>
      <c r="H31" s="8"/>
      <c r="I31" s="8">
        <f t="shared" si="0"/>
        <v>-5087177589</v>
      </c>
      <c r="J31" s="8"/>
      <c r="K31" s="8">
        <v>4070107</v>
      </c>
      <c r="L31" s="8"/>
      <c r="M31" s="8">
        <v>70641237014</v>
      </c>
      <c r="N31" s="8"/>
      <c r="O31" s="8">
        <v>57727050927</v>
      </c>
      <c r="P31" s="8"/>
      <c r="Q31" s="8">
        <f t="shared" si="1"/>
        <v>12914186087</v>
      </c>
    </row>
    <row r="32" spans="1:17">
      <c r="A32" s="1" t="s">
        <v>38</v>
      </c>
      <c r="C32" s="8">
        <v>4791554</v>
      </c>
      <c r="D32" s="8"/>
      <c r="E32" s="8">
        <v>56061030866</v>
      </c>
      <c r="F32" s="8"/>
      <c r="G32" s="8">
        <v>55525503605</v>
      </c>
      <c r="H32" s="8"/>
      <c r="I32" s="8">
        <f t="shared" si="0"/>
        <v>535527261</v>
      </c>
      <c r="J32" s="8"/>
      <c r="K32" s="8">
        <v>4791554</v>
      </c>
      <c r="L32" s="8"/>
      <c r="M32" s="8">
        <v>56061030866</v>
      </c>
      <c r="N32" s="8"/>
      <c r="O32" s="8">
        <v>55525503605</v>
      </c>
      <c r="P32" s="8"/>
      <c r="Q32" s="8">
        <f t="shared" si="1"/>
        <v>535527261</v>
      </c>
    </row>
    <row r="33" spans="1:17">
      <c r="A33" s="1" t="s">
        <v>39</v>
      </c>
      <c r="C33" s="8">
        <v>506578</v>
      </c>
      <c r="D33" s="8"/>
      <c r="E33" s="8">
        <v>22156809879</v>
      </c>
      <c r="F33" s="8"/>
      <c r="G33" s="8">
        <v>21924308308</v>
      </c>
      <c r="H33" s="8"/>
      <c r="I33" s="8">
        <f t="shared" si="0"/>
        <v>232501571</v>
      </c>
      <c r="J33" s="8"/>
      <c r="K33" s="8">
        <v>506578</v>
      </c>
      <c r="L33" s="8"/>
      <c r="M33" s="8">
        <v>22156809879</v>
      </c>
      <c r="N33" s="8"/>
      <c r="O33" s="8">
        <v>21924308308</v>
      </c>
      <c r="P33" s="8"/>
      <c r="Q33" s="8">
        <f t="shared" si="1"/>
        <v>232501571</v>
      </c>
    </row>
    <row r="34" spans="1:17">
      <c r="A34" s="1" t="s">
        <v>92</v>
      </c>
      <c r="C34" s="8">
        <v>155000</v>
      </c>
      <c r="D34" s="8"/>
      <c r="E34" s="8">
        <v>125333529179</v>
      </c>
      <c r="F34" s="8"/>
      <c r="G34" s="8">
        <v>123712418812</v>
      </c>
      <c r="H34" s="8"/>
      <c r="I34" s="8">
        <f t="shared" si="0"/>
        <v>1621110367</v>
      </c>
      <c r="J34" s="8"/>
      <c r="K34" s="8">
        <v>155000</v>
      </c>
      <c r="L34" s="8"/>
      <c r="M34" s="8">
        <v>125333529179</v>
      </c>
      <c r="N34" s="8"/>
      <c r="O34" s="8">
        <v>123712418812</v>
      </c>
      <c r="P34" s="8"/>
      <c r="Q34" s="8">
        <f t="shared" si="1"/>
        <v>1621110367</v>
      </c>
    </row>
    <row r="35" spans="1:17">
      <c r="A35" s="1" t="s">
        <v>85</v>
      </c>
      <c r="C35" s="8">
        <v>549121</v>
      </c>
      <c r="D35" s="8"/>
      <c r="E35" s="8">
        <v>486406121979</v>
      </c>
      <c r="F35" s="8"/>
      <c r="G35" s="8">
        <v>476270087566</v>
      </c>
      <c r="H35" s="8"/>
      <c r="I35" s="8">
        <f t="shared" si="0"/>
        <v>10136034413</v>
      </c>
      <c r="J35" s="8"/>
      <c r="K35" s="8">
        <v>549121</v>
      </c>
      <c r="L35" s="8"/>
      <c r="M35" s="8">
        <v>486406121979</v>
      </c>
      <c r="N35" s="8"/>
      <c r="O35" s="8">
        <v>453899518525</v>
      </c>
      <c r="P35" s="8"/>
      <c r="Q35" s="8">
        <f t="shared" si="1"/>
        <v>32506603454</v>
      </c>
    </row>
    <row r="36" spans="1:17">
      <c r="A36" s="1" t="s">
        <v>88</v>
      </c>
      <c r="C36" s="8">
        <v>310000</v>
      </c>
      <c r="D36" s="8"/>
      <c r="E36" s="8">
        <v>256484393776</v>
      </c>
      <c r="F36" s="8"/>
      <c r="G36" s="8">
        <v>252110156750</v>
      </c>
      <c r="H36" s="8"/>
      <c r="I36" s="8">
        <f t="shared" si="0"/>
        <v>4374237026</v>
      </c>
      <c r="J36" s="8"/>
      <c r="K36" s="8">
        <v>310000</v>
      </c>
      <c r="L36" s="8"/>
      <c r="M36" s="8">
        <v>256484393776</v>
      </c>
      <c r="N36" s="8"/>
      <c r="O36" s="8">
        <v>247250806062</v>
      </c>
      <c r="P36" s="8"/>
      <c r="Q36" s="8">
        <f t="shared" si="1"/>
        <v>9233587714</v>
      </c>
    </row>
    <row r="37" spans="1:17">
      <c r="A37" s="1" t="s">
        <v>90</v>
      </c>
      <c r="C37" s="8">
        <v>170000</v>
      </c>
      <c r="D37" s="8"/>
      <c r="E37" s="8">
        <v>140224579687</v>
      </c>
      <c r="F37" s="8"/>
      <c r="G37" s="8">
        <v>138290330333</v>
      </c>
      <c r="H37" s="8"/>
      <c r="I37" s="8">
        <f t="shared" si="0"/>
        <v>1934249354</v>
      </c>
      <c r="J37" s="8"/>
      <c r="K37" s="8">
        <v>170000</v>
      </c>
      <c r="L37" s="8"/>
      <c r="M37" s="8">
        <v>140224579687</v>
      </c>
      <c r="N37" s="8"/>
      <c r="O37" s="8">
        <v>137382852500</v>
      </c>
      <c r="P37" s="8"/>
      <c r="Q37" s="8">
        <f t="shared" si="1"/>
        <v>2841727187</v>
      </c>
    </row>
    <row r="38" spans="1:17" ht="24.75" thickBot="1">
      <c r="C38" s="8"/>
      <c r="D38" s="8"/>
      <c r="E38" s="14">
        <f>SUM(E8:E37)</f>
        <v>2291897013281</v>
      </c>
      <c r="F38" s="8"/>
      <c r="G38" s="14">
        <f>SUM(G8:G37)</f>
        <v>2386820545630</v>
      </c>
      <c r="H38" s="8"/>
      <c r="I38" s="14">
        <f>SUM(SUM(I8:I37))</f>
        <v>-94923532349</v>
      </c>
      <c r="J38" s="8"/>
      <c r="K38" s="8"/>
      <c r="L38" s="8"/>
      <c r="M38" s="14">
        <f>SUM(M8:M37)</f>
        <v>2291897013281</v>
      </c>
      <c r="N38" s="8"/>
      <c r="O38" s="14">
        <f>SUM(O8:O37)</f>
        <v>2113382576398</v>
      </c>
      <c r="P38" s="8"/>
      <c r="Q38" s="14">
        <f>SUM(Q8:Q37)</f>
        <v>178514436883</v>
      </c>
    </row>
    <row r="39" spans="1:17" ht="24.75" thickTop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2" spans="1:17">
      <c r="I42" s="15"/>
      <c r="J42" s="15"/>
      <c r="K42" s="15"/>
      <c r="L42" s="15"/>
      <c r="M42" s="15"/>
      <c r="N42" s="15"/>
      <c r="O42" s="15"/>
      <c r="P42" s="15"/>
      <c r="Q42" s="1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5"/>
  <sheetViews>
    <sheetView rightToLeft="1" workbookViewId="0">
      <selection activeCell="E19" sqref="E19"/>
    </sheetView>
  </sheetViews>
  <sheetFormatPr defaultRowHeight="24"/>
  <cols>
    <col min="1" max="1" width="29.71093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119</v>
      </c>
      <c r="D6" s="17" t="s">
        <v>119</v>
      </c>
      <c r="E6" s="17" t="s">
        <v>119</v>
      </c>
      <c r="F6" s="17" t="s">
        <v>119</v>
      </c>
      <c r="G6" s="17" t="s">
        <v>119</v>
      </c>
      <c r="H6" s="17" t="s">
        <v>119</v>
      </c>
      <c r="I6" s="17" t="s">
        <v>119</v>
      </c>
      <c r="K6" s="17" t="s">
        <v>120</v>
      </c>
      <c r="L6" s="17" t="s">
        <v>120</v>
      </c>
      <c r="M6" s="17" t="s">
        <v>120</v>
      </c>
      <c r="N6" s="17" t="s">
        <v>120</v>
      </c>
      <c r="O6" s="17" t="s">
        <v>120</v>
      </c>
      <c r="P6" s="17" t="s">
        <v>120</v>
      </c>
      <c r="Q6" s="17" t="s">
        <v>120</v>
      </c>
    </row>
    <row r="7" spans="1:17" ht="24.75">
      <c r="A7" s="17" t="s">
        <v>3</v>
      </c>
      <c r="C7" s="17" t="s">
        <v>7</v>
      </c>
      <c r="E7" s="17" t="s">
        <v>134</v>
      </c>
      <c r="G7" s="17" t="s">
        <v>135</v>
      </c>
      <c r="I7" s="17" t="s">
        <v>137</v>
      </c>
      <c r="K7" s="17" t="s">
        <v>7</v>
      </c>
      <c r="M7" s="17" t="s">
        <v>134</v>
      </c>
      <c r="O7" s="17" t="s">
        <v>135</v>
      </c>
      <c r="Q7" s="17" t="s">
        <v>137</v>
      </c>
    </row>
    <row r="8" spans="1:17">
      <c r="A8" s="1" t="s">
        <v>46</v>
      </c>
      <c r="C8" s="6">
        <v>39353</v>
      </c>
      <c r="D8" s="4"/>
      <c r="E8" s="6">
        <v>14344847564</v>
      </c>
      <c r="F8" s="4"/>
      <c r="G8" s="6">
        <v>12608984651</v>
      </c>
      <c r="H8" s="4"/>
      <c r="I8" s="6">
        <f>E8-G8</f>
        <v>1735862913</v>
      </c>
      <c r="J8" s="4"/>
      <c r="K8" s="6">
        <v>39353</v>
      </c>
      <c r="L8" s="4"/>
      <c r="M8" s="6">
        <v>14344847564</v>
      </c>
      <c r="N8" s="4"/>
      <c r="O8" s="6">
        <v>12608984651</v>
      </c>
      <c r="P8" s="4"/>
      <c r="Q8" s="6">
        <f>M8-O8</f>
        <v>1735862913</v>
      </c>
    </row>
    <row r="9" spans="1:17">
      <c r="A9" s="1" t="s">
        <v>25</v>
      </c>
      <c r="C9" s="6">
        <v>59563</v>
      </c>
      <c r="D9" s="4"/>
      <c r="E9" s="6">
        <v>1124963406</v>
      </c>
      <c r="F9" s="4"/>
      <c r="G9" s="6">
        <v>781114089</v>
      </c>
      <c r="H9" s="4"/>
      <c r="I9" s="6">
        <f t="shared" ref="I9:I39" si="0">E9-G9</f>
        <v>343849317</v>
      </c>
      <c r="J9" s="4"/>
      <c r="K9" s="6">
        <v>1965492</v>
      </c>
      <c r="L9" s="4"/>
      <c r="M9" s="6">
        <v>34114211858</v>
      </c>
      <c r="N9" s="4"/>
      <c r="O9" s="6">
        <v>25697587850</v>
      </c>
      <c r="P9" s="4"/>
      <c r="Q9" s="6">
        <f t="shared" ref="Q9:Q39" si="1">M9-O9</f>
        <v>8416624008</v>
      </c>
    </row>
    <row r="10" spans="1:17">
      <c r="A10" s="1" t="s">
        <v>44</v>
      </c>
      <c r="C10" s="6">
        <v>5400000</v>
      </c>
      <c r="D10" s="4"/>
      <c r="E10" s="6">
        <v>96836375148</v>
      </c>
      <c r="F10" s="4"/>
      <c r="G10" s="6">
        <v>81073548000</v>
      </c>
      <c r="H10" s="4"/>
      <c r="I10" s="6">
        <f t="shared" si="0"/>
        <v>15762827148</v>
      </c>
      <c r="J10" s="4"/>
      <c r="K10" s="6">
        <v>5400000</v>
      </c>
      <c r="L10" s="4"/>
      <c r="M10" s="6">
        <v>96836375148</v>
      </c>
      <c r="N10" s="4"/>
      <c r="O10" s="6">
        <v>81073548000</v>
      </c>
      <c r="P10" s="4"/>
      <c r="Q10" s="6">
        <f t="shared" si="1"/>
        <v>15762827148</v>
      </c>
    </row>
    <row r="11" spans="1:17">
      <c r="A11" s="1" t="s">
        <v>45</v>
      </c>
      <c r="C11" s="6">
        <v>72000</v>
      </c>
      <c r="D11" s="4"/>
      <c r="E11" s="6">
        <v>27467647581</v>
      </c>
      <c r="F11" s="4"/>
      <c r="G11" s="6">
        <v>22999364027</v>
      </c>
      <c r="H11" s="4"/>
      <c r="I11" s="6">
        <f t="shared" si="0"/>
        <v>4468283554</v>
      </c>
      <c r="J11" s="4"/>
      <c r="K11" s="6">
        <v>72000</v>
      </c>
      <c r="L11" s="4"/>
      <c r="M11" s="6">
        <v>27467647581</v>
      </c>
      <c r="N11" s="4"/>
      <c r="O11" s="6">
        <v>22999364027</v>
      </c>
      <c r="P11" s="4"/>
      <c r="Q11" s="6">
        <f t="shared" si="1"/>
        <v>4468283554</v>
      </c>
    </row>
    <row r="12" spans="1:17">
      <c r="A12" s="1" t="s">
        <v>43</v>
      </c>
      <c r="C12" s="6">
        <v>286708</v>
      </c>
      <c r="D12" s="4"/>
      <c r="E12" s="6">
        <v>4792371122</v>
      </c>
      <c r="F12" s="4"/>
      <c r="G12" s="6">
        <v>4792371122</v>
      </c>
      <c r="H12" s="4"/>
      <c r="I12" s="6">
        <f t="shared" si="0"/>
        <v>0</v>
      </c>
      <c r="J12" s="4"/>
      <c r="K12" s="6">
        <v>286708</v>
      </c>
      <c r="L12" s="4"/>
      <c r="M12" s="6">
        <v>4792371122</v>
      </c>
      <c r="N12" s="4"/>
      <c r="O12" s="6">
        <v>4792371122</v>
      </c>
      <c r="P12" s="4"/>
      <c r="Q12" s="6">
        <f t="shared" si="1"/>
        <v>0</v>
      </c>
    </row>
    <row r="13" spans="1:17">
      <c r="A13" s="1" t="s">
        <v>16</v>
      </c>
      <c r="C13" s="6">
        <v>360</v>
      </c>
      <c r="D13" s="4"/>
      <c r="E13" s="6">
        <v>1124035</v>
      </c>
      <c r="F13" s="4"/>
      <c r="G13" s="6">
        <v>701387</v>
      </c>
      <c r="H13" s="4"/>
      <c r="I13" s="6">
        <f t="shared" si="0"/>
        <v>422648</v>
      </c>
      <c r="J13" s="4"/>
      <c r="K13" s="6">
        <v>10753095</v>
      </c>
      <c r="L13" s="4"/>
      <c r="M13" s="6">
        <v>25415783369</v>
      </c>
      <c r="N13" s="4"/>
      <c r="O13" s="6">
        <v>20950223771</v>
      </c>
      <c r="P13" s="4"/>
      <c r="Q13" s="6">
        <f t="shared" si="1"/>
        <v>4465559598</v>
      </c>
    </row>
    <row r="14" spans="1:17">
      <c r="A14" s="1" t="s">
        <v>35</v>
      </c>
      <c r="C14" s="6">
        <v>13400</v>
      </c>
      <c r="D14" s="4"/>
      <c r="E14" s="6">
        <v>833609949</v>
      </c>
      <c r="F14" s="4"/>
      <c r="G14" s="6">
        <v>685759496</v>
      </c>
      <c r="H14" s="4"/>
      <c r="I14" s="6">
        <f t="shared" si="0"/>
        <v>147850453</v>
      </c>
      <c r="J14" s="4"/>
      <c r="K14" s="6">
        <v>13400</v>
      </c>
      <c r="L14" s="4"/>
      <c r="M14" s="6">
        <v>833609949</v>
      </c>
      <c r="N14" s="4"/>
      <c r="O14" s="6">
        <v>685759496</v>
      </c>
      <c r="P14" s="4"/>
      <c r="Q14" s="6">
        <f t="shared" si="1"/>
        <v>147850453</v>
      </c>
    </row>
    <row r="15" spans="1:17">
      <c r="A15" s="1" t="s">
        <v>41</v>
      </c>
      <c r="C15" s="6">
        <v>3000000</v>
      </c>
      <c r="D15" s="4"/>
      <c r="E15" s="6">
        <v>30718665783</v>
      </c>
      <c r="F15" s="4"/>
      <c r="G15" s="6">
        <v>25823426400</v>
      </c>
      <c r="H15" s="4"/>
      <c r="I15" s="6">
        <f t="shared" si="0"/>
        <v>4895239383</v>
      </c>
      <c r="J15" s="4"/>
      <c r="K15" s="6">
        <v>3000000</v>
      </c>
      <c r="L15" s="4"/>
      <c r="M15" s="6">
        <v>30718665783</v>
      </c>
      <c r="N15" s="4"/>
      <c r="O15" s="6">
        <v>25823426400</v>
      </c>
      <c r="P15" s="4"/>
      <c r="Q15" s="6">
        <f t="shared" si="1"/>
        <v>4895239383</v>
      </c>
    </row>
    <row r="16" spans="1:17">
      <c r="A16" s="1" t="s">
        <v>138</v>
      </c>
      <c r="C16" s="6">
        <v>0</v>
      </c>
      <c r="D16" s="4"/>
      <c r="E16" s="6">
        <v>0</v>
      </c>
      <c r="F16" s="4"/>
      <c r="G16" s="6">
        <v>0</v>
      </c>
      <c r="H16" s="4"/>
      <c r="I16" s="6">
        <f t="shared" si="0"/>
        <v>0</v>
      </c>
      <c r="J16" s="4"/>
      <c r="K16" s="6">
        <v>1548971</v>
      </c>
      <c r="L16" s="4"/>
      <c r="M16" s="6">
        <v>14008497635</v>
      </c>
      <c r="N16" s="4"/>
      <c r="O16" s="6">
        <v>12217934380</v>
      </c>
      <c r="P16" s="4"/>
      <c r="Q16" s="6">
        <f t="shared" si="1"/>
        <v>1790563255</v>
      </c>
    </row>
    <row r="17" spans="1:17">
      <c r="A17" s="1" t="s">
        <v>31</v>
      </c>
      <c r="C17" s="6">
        <v>0</v>
      </c>
      <c r="D17" s="4"/>
      <c r="E17" s="6">
        <v>0</v>
      </c>
      <c r="F17" s="4"/>
      <c r="G17" s="6">
        <v>0</v>
      </c>
      <c r="H17" s="4"/>
      <c r="I17" s="6">
        <f t="shared" si="0"/>
        <v>0</v>
      </c>
      <c r="J17" s="4"/>
      <c r="K17" s="6">
        <v>1100000</v>
      </c>
      <c r="L17" s="4"/>
      <c r="M17" s="6">
        <v>17530141614</v>
      </c>
      <c r="N17" s="4"/>
      <c r="O17" s="6">
        <v>15138854258</v>
      </c>
      <c r="P17" s="4"/>
      <c r="Q17" s="6">
        <f t="shared" si="1"/>
        <v>2391287356</v>
      </c>
    </row>
    <row r="18" spans="1:17">
      <c r="A18" s="1" t="s">
        <v>19</v>
      </c>
      <c r="C18" s="6">
        <v>0</v>
      </c>
      <c r="D18" s="4"/>
      <c r="E18" s="6">
        <v>0</v>
      </c>
      <c r="F18" s="4"/>
      <c r="G18" s="6">
        <v>0</v>
      </c>
      <c r="H18" s="4"/>
      <c r="I18" s="6">
        <f t="shared" si="0"/>
        <v>0</v>
      </c>
      <c r="J18" s="4"/>
      <c r="K18" s="6">
        <v>10000000</v>
      </c>
      <c r="L18" s="4"/>
      <c r="M18" s="6">
        <v>9175081651</v>
      </c>
      <c r="N18" s="4"/>
      <c r="O18" s="6">
        <v>7643950528</v>
      </c>
      <c r="P18" s="4"/>
      <c r="Q18" s="6">
        <f t="shared" si="1"/>
        <v>1531131123</v>
      </c>
    </row>
    <row r="19" spans="1:17">
      <c r="A19" s="1" t="s">
        <v>139</v>
      </c>
      <c r="C19" s="6">
        <v>0</v>
      </c>
      <c r="D19" s="4"/>
      <c r="E19" s="6">
        <v>0</v>
      </c>
      <c r="F19" s="4"/>
      <c r="G19" s="6">
        <v>0</v>
      </c>
      <c r="H19" s="4"/>
      <c r="I19" s="6">
        <f t="shared" si="0"/>
        <v>0</v>
      </c>
      <c r="J19" s="4"/>
      <c r="K19" s="6">
        <v>1533035</v>
      </c>
      <c r="L19" s="4"/>
      <c r="M19" s="6">
        <v>20941765691</v>
      </c>
      <c r="N19" s="4"/>
      <c r="O19" s="6">
        <v>18983344922</v>
      </c>
      <c r="P19" s="4"/>
      <c r="Q19" s="6">
        <f t="shared" si="1"/>
        <v>1958420769</v>
      </c>
    </row>
    <row r="20" spans="1:17">
      <c r="A20" s="1" t="s">
        <v>34</v>
      </c>
      <c r="C20" s="6">
        <v>0</v>
      </c>
      <c r="D20" s="4"/>
      <c r="E20" s="6">
        <v>0</v>
      </c>
      <c r="F20" s="4"/>
      <c r="G20" s="6">
        <v>0</v>
      </c>
      <c r="H20" s="4"/>
      <c r="I20" s="6">
        <f t="shared" si="0"/>
        <v>0</v>
      </c>
      <c r="J20" s="4"/>
      <c r="K20" s="6">
        <v>7558991</v>
      </c>
      <c r="L20" s="4"/>
      <c r="M20" s="6">
        <v>48548541523</v>
      </c>
      <c r="N20" s="4"/>
      <c r="O20" s="6">
        <v>36508006186</v>
      </c>
      <c r="P20" s="4"/>
      <c r="Q20" s="6">
        <f t="shared" si="1"/>
        <v>12040535337</v>
      </c>
    </row>
    <row r="21" spans="1:17">
      <c r="A21" s="1" t="s">
        <v>140</v>
      </c>
      <c r="C21" s="6">
        <v>0</v>
      </c>
      <c r="D21" s="4"/>
      <c r="E21" s="6">
        <v>0</v>
      </c>
      <c r="F21" s="4"/>
      <c r="G21" s="6">
        <v>0</v>
      </c>
      <c r="H21" s="4"/>
      <c r="I21" s="6">
        <f t="shared" si="0"/>
        <v>0</v>
      </c>
      <c r="J21" s="4"/>
      <c r="K21" s="6">
        <v>600000</v>
      </c>
      <c r="L21" s="4"/>
      <c r="M21" s="6">
        <v>7386848610</v>
      </c>
      <c r="N21" s="4"/>
      <c r="O21" s="6">
        <v>7386848610</v>
      </c>
      <c r="P21" s="4"/>
      <c r="Q21" s="6">
        <f t="shared" si="1"/>
        <v>0</v>
      </c>
    </row>
    <row r="22" spans="1:17">
      <c r="A22" s="1" t="s">
        <v>24</v>
      </c>
      <c r="C22" s="6">
        <v>0</v>
      </c>
      <c r="D22" s="4"/>
      <c r="E22" s="6">
        <v>0</v>
      </c>
      <c r="F22" s="4"/>
      <c r="G22" s="6">
        <v>0</v>
      </c>
      <c r="H22" s="4"/>
      <c r="I22" s="6">
        <f t="shared" si="0"/>
        <v>0</v>
      </c>
      <c r="J22" s="4"/>
      <c r="K22" s="6">
        <v>2900000</v>
      </c>
      <c r="L22" s="4"/>
      <c r="M22" s="6">
        <v>40077892632</v>
      </c>
      <c r="N22" s="4"/>
      <c r="O22" s="6">
        <v>35848236151</v>
      </c>
      <c r="P22" s="4"/>
      <c r="Q22" s="6">
        <f t="shared" si="1"/>
        <v>4229656481</v>
      </c>
    </row>
    <row r="23" spans="1:17">
      <c r="A23" s="1" t="s">
        <v>33</v>
      </c>
      <c r="C23" s="6">
        <v>0</v>
      </c>
      <c r="D23" s="4"/>
      <c r="E23" s="6">
        <v>0</v>
      </c>
      <c r="F23" s="4"/>
      <c r="G23" s="6">
        <v>0</v>
      </c>
      <c r="H23" s="4"/>
      <c r="I23" s="6">
        <f t="shared" si="0"/>
        <v>0</v>
      </c>
      <c r="J23" s="4"/>
      <c r="K23" s="6">
        <v>514488</v>
      </c>
      <c r="L23" s="4"/>
      <c r="M23" s="6">
        <v>18909248663</v>
      </c>
      <c r="N23" s="4"/>
      <c r="O23" s="6">
        <v>15397322919</v>
      </c>
      <c r="P23" s="4"/>
      <c r="Q23" s="6">
        <f t="shared" si="1"/>
        <v>3511925744</v>
      </c>
    </row>
    <row r="24" spans="1:17">
      <c r="A24" s="1" t="s">
        <v>32</v>
      </c>
      <c r="C24" s="6">
        <v>0</v>
      </c>
      <c r="D24" s="4"/>
      <c r="E24" s="6">
        <v>0</v>
      </c>
      <c r="F24" s="4"/>
      <c r="G24" s="6">
        <v>0</v>
      </c>
      <c r="H24" s="4"/>
      <c r="I24" s="6">
        <f t="shared" si="0"/>
        <v>0</v>
      </c>
      <c r="J24" s="4"/>
      <c r="K24" s="6">
        <v>753544</v>
      </c>
      <c r="L24" s="4"/>
      <c r="M24" s="6">
        <v>3996784101</v>
      </c>
      <c r="N24" s="4"/>
      <c r="O24" s="6">
        <v>3306231995</v>
      </c>
      <c r="P24" s="4"/>
      <c r="Q24" s="6">
        <f t="shared" si="1"/>
        <v>690552106</v>
      </c>
    </row>
    <row r="25" spans="1:17">
      <c r="A25" s="1" t="s">
        <v>36</v>
      </c>
      <c r="C25" s="6">
        <v>0</v>
      </c>
      <c r="D25" s="4"/>
      <c r="E25" s="6">
        <v>0</v>
      </c>
      <c r="F25" s="4"/>
      <c r="G25" s="6">
        <v>0</v>
      </c>
      <c r="H25" s="4"/>
      <c r="I25" s="6">
        <f t="shared" si="0"/>
        <v>0</v>
      </c>
      <c r="J25" s="4"/>
      <c r="K25" s="6">
        <v>2000000</v>
      </c>
      <c r="L25" s="4"/>
      <c r="M25" s="6">
        <v>6730712563</v>
      </c>
      <c r="N25" s="4"/>
      <c r="O25" s="6">
        <v>5762669234</v>
      </c>
      <c r="P25" s="4"/>
      <c r="Q25" s="6">
        <f t="shared" si="1"/>
        <v>968043329</v>
      </c>
    </row>
    <row r="26" spans="1:17">
      <c r="A26" s="1" t="s">
        <v>141</v>
      </c>
      <c r="C26" s="6">
        <v>0</v>
      </c>
      <c r="D26" s="4"/>
      <c r="E26" s="6">
        <v>0</v>
      </c>
      <c r="F26" s="4"/>
      <c r="G26" s="6">
        <v>0</v>
      </c>
      <c r="H26" s="4"/>
      <c r="I26" s="6">
        <f t="shared" si="0"/>
        <v>0</v>
      </c>
      <c r="J26" s="4"/>
      <c r="K26" s="6">
        <v>650000</v>
      </c>
      <c r="L26" s="4"/>
      <c r="M26" s="6">
        <v>49481901899</v>
      </c>
      <c r="N26" s="4"/>
      <c r="O26" s="6">
        <v>49533365877</v>
      </c>
      <c r="P26" s="4"/>
      <c r="Q26" s="6">
        <f t="shared" si="1"/>
        <v>-51463978</v>
      </c>
    </row>
    <row r="27" spans="1:17">
      <c r="A27" s="1" t="s">
        <v>142</v>
      </c>
      <c r="C27" s="6">
        <v>0</v>
      </c>
      <c r="D27" s="4"/>
      <c r="E27" s="6">
        <v>0</v>
      </c>
      <c r="F27" s="4"/>
      <c r="G27" s="6">
        <v>0</v>
      </c>
      <c r="H27" s="4"/>
      <c r="I27" s="6">
        <f t="shared" si="0"/>
        <v>0</v>
      </c>
      <c r="J27" s="4"/>
      <c r="K27" s="6">
        <v>2798473</v>
      </c>
      <c r="L27" s="4"/>
      <c r="M27" s="6">
        <v>35329329671</v>
      </c>
      <c r="N27" s="4"/>
      <c r="O27" s="6">
        <v>32982948700</v>
      </c>
      <c r="P27" s="4"/>
      <c r="Q27" s="6">
        <f t="shared" si="1"/>
        <v>2346380971</v>
      </c>
    </row>
    <row r="28" spans="1:17">
      <c r="A28" s="1" t="s">
        <v>67</v>
      </c>
      <c r="C28" s="6">
        <v>300000</v>
      </c>
      <c r="D28" s="4"/>
      <c r="E28" s="6">
        <v>300000000000</v>
      </c>
      <c r="F28" s="4"/>
      <c r="G28" s="6">
        <v>283351270825</v>
      </c>
      <c r="H28" s="4"/>
      <c r="I28" s="6">
        <f t="shared" si="0"/>
        <v>16648729175</v>
      </c>
      <c r="J28" s="4"/>
      <c r="K28" s="6">
        <v>300000</v>
      </c>
      <c r="L28" s="4"/>
      <c r="M28" s="6">
        <v>300000000000</v>
      </c>
      <c r="N28" s="4"/>
      <c r="O28" s="6">
        <v>283351270825</v>
      </c>
      <c r="P28" s="4"/>
      <c r="Q28" s="6">
        <f t="shared" si="1"/>
        <v>16648729175</v>
      </c>
    </row>
    <row r="29" spans="1:17">
      <c r="A29" s="1" t="s">
        <v>73</v>
      </c>
      <c r="C29" s="6">
        <v>273900</v>
      </c>
      <c r="D29" s="4"/>
      <c r="E29" s="6">
        <v>267578472408</v>
      </c>
      <c r="F29" s="4"/>
      <c r="G29" s="6">
        <v>253416602759</v>
      </c>
      <c r="H29" s="4"/>
      <c r="I29" s="6">
        <f t="shared" si="0"/>
        <v>14161869649</v>
      </c>
      <c r="J29" s="4"/>
      <c r="K29" s="6">
        <v>350000</v>
      </c>
      <c r="L29" s="4"/>
      <c r="M29" s="6">
        <v>339075424245</v>
      </c>
      <c r="N29" s="4"/>
      <c r="O29" s="6">
        <v>323825523787</v>
      </c>
      <c r="P29" s="4"/>
      <c r="Q29" s="6">
        <f t="shared" si="1"/>
        <v>15249900458</v>
      </c>
    </row>
    <row r="30" spans="1:17">
      <c r="A30" s="1" t="s">
        <v>82</v>
      </c>
      <c r="C30" s="6">
        <v>100400</v>
      </c>
      <c r="D30" s="4"/>
      <c r="E30" s="6">
        <v>93223054299</v>
      </c>
      <c r="F30" s="4"/>
      <c r="G30" s="6">
        <v>89371191581</v>
      </c>
      <c r="H30" s="4"/>
      <c r="I30" s="6">
        <f t="shared" si="0"/>
        <v>3851862718</v>
      </c>
      <c r="J30" s="4"/>
      <c r="K30" s="6">
        <v>100400</v>
      </c>
      <c r="L30" s="4"/>
      <c r="M30" s="6">
        <v>93223054299</v>
      </c>
      <c r="N30" s="4"/>
      <c r="O30" s="6">
        <v>89371191581</v>
      </c>
      <c r="P30" s="4"/>
      <c r="Q30" s="6">
        <f t="shared" si="1"/>
        <v>3851862718</v>
      </c>
    </row>
    <row r="31" spans="1:17">
      <c r="A31" s="1" t="s">
        <v>70</v>
      </c>
      <c r="C31" s="6">
        <v>6400</v>
      </c>
      <c r="D31" s="4"/>
      <c r="E31" s="6">
        <v>4466390320</v>
      </c>
      <c r="F31" s="4"/>
      <c r="G31" s="6">
        <v>4333847360</v>
      </c>
      <c r="H31" s="4"/>
      <c r="I31" s="6">
        <f t="shared" si="0"/>
        <v>132542960</v>
      </c>
      <c r="J31" s="4"/>
      <c r="K31" s="6">
        <v>6400</v>
      </c>
      <c r="L31" s="4"/>
      <c r="M31" s="6">
        <v>4466390320</v>
      </c>
      <c r="N31" s="4"/>
      <c r="O31" s="6">
        <v>4333847360</v>
      </c>
      <c r="P31" s="4"/>
      <c r="Q31" s="6">
        <f t="shared" si="1"/>
        <v>132542960</v>
      </c>
    </row>
    <row r="32" spans="1:17">
      <c r="A32" s="1" t="s">
        <v>77</v>
      </c>
      <c r="C32" s="6">
        <v>4900</v>
      </c>
      <c r="D32" s="4"/>
      <c r="E32" s="6">
        <v>3282404957</v>
      </c>
      <c r="F32" s="4"/>
      <c r="G32" s="6">
        <v>3181460529</v>
      </c>
      <c r="H32" s="4"/>
      <c r="I32" s="6">
        <f t="shared" si="0"/>
        <v>100944428</v>
      </c>
      <c r="J32" s="4"/>
      <c r="K32" s="6">
        <v>4900</v>
      </c>
      <c r="L32" s="4"/>
      <c r="M32" s="6">
        <v>3282404957</v>
      </c>
      <c r="N32" s="4"/>
      <c r="O32" s="6">
        <v>3181460529</v>
      </c>
      <c r="P32" s="4"/>
      <c r="Q32" s="6">
        <f t="shared" si="1"/>
        <v>100944428</v>
      </c>
    </row>
    <row r="33" spans="1:17">
      <c r="A33" s="1" t="s">
        <v>60</v>
      </c>
      <c r="C33" s="6">
        <v>4700</v>
      </c>
      <c r="D33" s="4"/>
      <c r="E33" s="6">
        <v>3092511384</v>
      </c>
      <c r="F33" s="4"/>
      <c r="G33" s="6">
        <v>2993671491</v>
      </c>
      <c r="H33" s="4"/>
      <c r="I33" s="6">
        <f t="shared" si="0"/>
        <v>98839893</v>
      </c>
      <c r="J33" s="4"/>
      <c r="K33" s="6">
        <v>4700</v>
      </c>
      <c r="L33" s="4"/>
      <c r="M33" s="6">
        <v>3092511384</v>
      </c>
      <c r="N33" s="4"/>
      <c r="O33" s="6">
        <v>2993671491</v>
      </c>
      <c r="P33" s="4"/>
      <c r="Q33" s="6">
        <f t="shared" si="1"/>
        <v>98839893</v>
      </c>
    </row>
    <row r="34" spans="1:17">
      <c r="A34" s="1" t="s">
        <v>76</v>
      </c>
      <c r="C34" s="6">
        <v>12900</v>
      </c>
      <c r="D34" s="4"/>
      <c r="E34" s="6">
        <v>8824044356</v>
      </c>
      <c r="F34" s="4"/>
      <c r="G34" s="6">
        <v>8533126327</v>
      </c>
      <c r="H34" s="4"/>
      <c r="I34" s="6">
        <f t="shared" si="0"/>
        <v>290918029</v>
      </c>
      <c r="J34" s="4"/>
      <c r="K34" s="6">
        <v>12900</v>
      </c>
      <c r="L34" s="4"/>
      <c r="M34" s="6">
        <v>8824044356</v>
      </c>
      <c r="N34" s="4"/>
      <c r="O34" s="6">
        <v>8533126327</v>
      </c>
      <c r="P34" s="4"/>
      <c r="Q34" s="6">
        <f t="shared" si="1"/>
        <v>290918029</v>
      </c>
    </row>
    <row r="35" spans="1:17">
      <c r="A35" s="1" t="s">
        <v>65</v>
      </c>
      <c r="C35" s="6">
        <v>1500</v>
      </c>
      <c r="D35" s="4"/>
      <c r="E35" s="6">
        <v>1070805883</v>
      </c>
      <c r="F35" s="4"/>
      <c r="G35" s="6">
        <v>1039686405</v>
      </c>
      <c r="H35" s="4"/>
      <c r="I35" s="6">
        <f t="shared" si="0"/>
        <v>31119478</v>
      </c>
      <c r="J35" s="4"/>
      <c r="K35" s="6">
        <v>1500</v>
      </c>
      <c r="L35" s="4"/>
      <c r="M35" s="6">
        <v>1070805883</v>
      </c>
      <c r="N35" s="4"/>
      <c r="O35" s="6">
        <v>1039686405</v>
      </c>
      <c r="P35" s="4"/>
      <c r="Q35" s="6">
        <f t="shared" si="1"/>
        <v>31119478</v>
      </c>
    </row>
    <row r="36" spans="1:17">
      <c r="A36" s="1" t="s">
        <v>63</v>
      </c>
      <c r="C36" s="6">
        <v>61400</v>
      </c>
      <c r="D36" s="4"/>
      <c r="E36" s="6">
        <v>38745881046</v>
      </c>
      <c r="F36" s="4"/>
      <c r="G36" s="6">
        <v>37503982326</v>
      </c>
      <c r="H36" s="4"/>
      <c r="I36" s="6">
        <f t="shared" si="0"/>
        <v>1241898720</v>
      </c>
      <c r="J36" s="4"/>
      <c r="K36" s="6">
        <v>61400</v>
      </c>
      <c r="L36" s="4"/>
      <c r="M36" s="6">
        <v>38745881046</v>
      </c>
      <c r="N36" s="4"/>
      <c r="O36" s="6">
        <v>37503982326</v>
      </c>
      <c r="P36" s="4"/>
      <c r="Q36" s="6">
        <f t="shared" si="1"/>
        <v>1241898720</v>
      </c>
    </row>
    <row r="37" spans="1:17">
      <c r="A37" s="1" t="s">
        <v>79</v>
      </c>
      <c r="C37" s="6">
        <v>9200</v>
      </c>
      <c r="D37" s="4"/>
      <c r="E37" s="6">
        <v>5984895043</v>
      </c>
      <c r="F37" s="4"/>
      <c r="G37" s="6">
        <v>5778746199</v>
      </c>
      <c r="H37" s="4"/>
      <c r="I37" s="6">
        <f t="shared" si="0"/>
        <v>206148844</v>
      </c>
      <c r="J37" s="4"/>
      <c r="K37" s="6">
        <v>9200</v>
      </c>
      <c r="L37" s="4"/>
      <c r="M37" s="6">
        <v>5984895043</v>
      </c>
      <c r="N37" s="4"/>
      <c r="O37" s="6">
        <v>5778746199</v>
      </c>
      <c r="P37" s="4"/>
      <c r="Q37" s="6">
        <f t="shared" si="1"/>
        <v>206148844</v>
      </c>
    </row>
    <row r="38" spans="1:17">
      <c r="A38" s="1" t="s">
        <v>56</v>
      </c>
      <c r="C38" s="6">
        <v>200</v>
      </c>
      <c r="D38" s="4"/>
      <c r="E38" s="6">
        <v>124783380</v>
      </c>
      <c r="F38" s="4"/>
      <c r="G38" s="6">
        <v>121543021</v>
      </c>
      <c r="H38" s="4"/>
      <c r="I38" s="6">
        <f t="shared" si="0"/>
        <v>3240359</v>
      </c>
      <c r="J38" s="4"/>
      <c r="K38" s="6">
        <v>200</v>
      </c>
      <c r="L38" s="4"/>
      <c r="M38" s="6">
        <v>124783380</v>
      </c>
      <c r="N38" s="4"/>
      <c r="O38" s="6">
        <v>121543021</v>
      </c>
      <c r="P38" s="4"/>
      <c r="Q38" s="6">
        <f t="shared" si="1"/>
        <v>3240359</v>
      </c>
    </row>
    <row r="39" spans="1:17">
      <c r="A39" s="1" t="s">
        <v>143</v>
      </c>
      <c r="C39" s="6">
        <v>0</v>
      </c>
      <c r="D39" s="4"/>
      <c r="E39" s="6">
        <v>0</v>
      </c>
      <c r="F39" s="4"/>
      <c r="G39" s="6">
        <v>0</v>
      </c>
      <c r="H39" s="4"/>
      <c r="I39" s="6">
        <f t="shared" si="0"/>
        <v>0</v>
      </c>
      <c r="J39" s="4"/>
      <c r="K39" s="6">
        <v>350000</v>
      </c>
      <c r="L39" s="4"/>
      <c r="M39" s="6">
        <v>348260136228</v>
      </c>
      <c r="N39" s="4"/>
      <c r="O39" s="6">
        <v>334689591687</v>
      </c>
      <c r="P39" s="4"/>
      <c r="Q39" s="6">
        <f t="shared" si="1"/>
        <v>13570544541</v>
      </c>
    </row>
    <row r="40" spans="1:17" ht="24.75" thickBot="1">
      <c r="C40" s="4"/>
      <c r="D40" s="4"/>
      <c r="E40" s="12">
        <f>SUM(E8:E39)</f>
        <v>902512847664</v>
      </c>
      <c r="F40" s="4"/>
      <c r="G40" s="12">
        <f>SUM(G8:G39)</f>
        <v>838390397995</v>
      </c>
      <c r="H40" s="4"/>
      <c r="I40" s="12">
        <f>SUM(I8:I39)</f>
        <v>64122449669</v>
      </c>
      <c r="J40" s="4"/>
      <c r="K40" s="4"/>
      <c r="L40" s="4"/>
      <c r="M40" s="12">
        <f>SUM(M8:M39)</f>
        <v>1652790589768</v>
      </c>
      <c r="N40" s="4"/>
      <c r="O40" s="12">
        <f>SUM(O8:O39)</f>
        <v>1530064620615</v>
      </c>
      <c r="P40" s="4"/>
      <c r="Q40" s="12">
        <f>SUM(Q8:Q39)</f>
        <v>122725969153</v>
      </c>
    </row>
    <row r="41" spans="1:17" ht="24.75" thickTop="1">
      <c r="C41" s="4"/>
      <c r="D41" s="4"/>
      <c r="E41" s="4"/>
      <c r="F41" s="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G42" s="3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G43" s="3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G44" s="3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G45" s="3"/>
      <c r="I45" s="4"/>
      <c r="J45" s="4"/>
      <c r="K45" s="4"/>
      <c r="L45" s="4"/>
      <c r="M45" s="4"/>
      <c r="N45" s="4"/>
      <c r="O45" s="4"/>
      <c r="P45" s="4"/>
      <c r="Q4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2023-02-27T05:26:28Z</dcterms:created>
  <dcterms:modified xsi:type="dcterms:W3CDTF">2023-02-28T05:30:43Z</dcterms:modified>
</cp:coreProperties>
</file>