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968E06A3-8810-47C4-B683-1FF4C1A7581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G11" i="15"/>
  <c r="E8" i="15"/>
  <c r="E9" i="15"/>
  <c r="E10" i="15"/>
  <c r="E7" i="15"/>
  <c r="E11" i="15" s="1"/>
  <c r="K10" i="13"/>
  <c r="K9" i="13"/>
  <c r="K8" i="13"/>
  <c r="I10" i="13"/>
  <c r="G10" i="13"/>
  <c r="G9" i="13"/>
  <c r="G8" i="13"/>
  <c r="E10" i="13"/>
  <c r="Q25" i="12"/>
  <c r="I26" i="12"/>
  <c r="K26" i="12"/>
  <c r="M26" i="12"/>
  <c r="O26" i="12"/>
  <c r="Q2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8" i="12"/>
  <c r="G26" i="12"/>
  <c r="E26" i="12"/>
  <c r="C26" i="12"/>
  <c r="U4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8" i="11"/>
  <c r="K4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8" i="11"/>
  <c r="S45" i="11"/>
  <c r="Q45" i="11"/>
  <c r="O45" i="11"/>
  <c r="M45" i="11"/>
  <c r="I45" i="11"/>
  <c r="G45" i="11"/>
  <c r="E45" i="11"/>
  <c r="C4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8" i="11"/>
  <c r="Q44" i="10"/>
  <c r="O44" i="10"/>
  <c r="M44" i="10"/>
  <c r="I44" i="10"/>
  <c r="G44" i="10"/>
  <c r="E4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8" i="10"/>
  <c r="Q41" i="9"/>
  <c r="O41" i="9"/>
  <c r="M41" i="9"/>
  <c r="I41" i="9"/>
  <c r="G41" i="9"/>
  <c r="E4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8" i="9"/>
  <c r="I10" i="8"/>
  <c r="K10" i="8"/>
  <c r="M10" i="8"/>
  <c r="O10" i="8"/>
  <c r="Q10" i="8"/>
  <c r="S10" i="8"/>
  <c r="I10" i="7"/>
  <c r="K10" i="7"/>
  <c r="M10" i="7"/>
  <c r="O10" i="7"/>
  <c r="Q10" i="7"/>
  <c r="S10" i="7"/>
  <c r="S10" i="6"/>
  <c r="Q10" i="6"/>
  <c r="O10" i="6"/>
  <c r="M10" i="6"/>
  <c r="K10" i="6"/>
  <c r="K9" i="4"/>
  <c r="AK15" i="3"/>
  <c r="AI15" i="3"/>
  <c r="AG15" i="3"/>
  <c r="AA15" i="3"/>
  <c r="W15" i="3"/>
  <c r="S15" i="3"/>
  <c r="Q15" i="3"/>
  <c r="Y38" i="1"/>
  <c r="W38" i="1"/>
  <c r="U38" i="1"/>
  <c r="O38" i="1"/>
  <c r="K38" i="1"/>
  <c r="G38" i="1"/>
  <c r="E38" i="1"/>
</calcChain>
</file>

<file path=xl/sharedStrings.xml><?xml version="1.0" encoding="utf-8"?>
<sst xmlns="http://schemas.openxmlformats.org/spreadsheetml/2006/main" count="600" uniqueCount="155">
  <si>
    <t>صندوق سرمایه‌گذاری تضمین اصل سرمایه مفید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</si>
  <si>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</si>
  <si>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</si>
  <si>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</si>
  <si>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</si>
  <si>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</si>
  <si>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</si>
  <si>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</si>
  <si>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</si>
  <si>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</si>
  <si>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</si>
  <si>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</si>
  <si>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</si>
  <si>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</si>
  <si>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</si>
  <si>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</si>
  <si>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اصفهان</t>
  </si>
  <si>
    <t>داروسازی شهید قاضی</t>
  </si>
  <si>
    <t>زعفران0210نگین وحدت جام(پ)</t>
  </si>
  <si>
    <t>س.ص.بازنشستگی کارکنان بانکها</t>
  </si>
  <si>
    <t>سرمایه گذاری تامین اجتماعی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</si>
  <si>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</si>
  <si>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</si>
  <si>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</si>
  <si>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</si>
  <si>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سرمایه‌ گذاری‌ البرز(هلدینگ‌</t>
  </si>
  <si>
    <t>سرمایه‌گذاری صنایع پتروشیمی‌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</si>
  <si>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</si>
  <si>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</si>
  <si>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</si>
  <si>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</si>
  <si>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</si>
  <si>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</si>
  <si>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صنایع فروآلیاژ ایران</t>
  </si>
  <si>
    <t>فجر انرژی خلیج فارس</t>
  </si>
  <si>
    <t>فولاد مبارکه اصفهان</t>
  </si>
  <si>
    <t>گروه توسعه مالی مهر آیندگان</t>
  </si>
  <si>
    <t>گسترش نفت و گاز پارسیان</t>
  </si>
  <si>
    <t>ملی‌ صنایع‌ مس‌ ایران‌</t>
  </si>
  <si>
    <t>نفت سپاهان</t>
  </si>
  <si>
    <t>کارخانجات‌داروپخش‌</t>
  </si>
  <si>
    <t>ملی شیمی کشاورز</t>
  </si>
  <si>
    <t>زعفران0210نگین بهرامن(پ)</t>
  </si>
  <si>
    <t>مبین انرژی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</si>
  <si>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</si>
  <si>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</si>
  <si>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</si>
  <si>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</si>
  <si>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</si>
  <si>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</si>
  <si>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</si>
  <si>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</si>
  <si>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</si>
  <si>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اقتصاد نوین0205</t>
  </si>
  <si>
    <t>بله</t>
  </si>
  <si>
    <t>1401/04/01</t>
  </si>
  <si>
    <t>1402/05/31</t>
  </si>
  <si>
    <t>گام بانک صادرات ایران0207</t>
  </si>
  <si>
    <t>1402/07/30</t>
  </si>
  <si>
    <t>گواهی اعتبار مولد سامان0207</t>
  </si>
  <si>
    <t>1401/08/01</t>
  </si>
  <si>
    <t>گواهی اعتبارمولد رفاه0208</t>
  </si>
  <si>
    <t>1401/09/01</t>
  </si>
  <si>
    <t>1402/08/30</t>
  </si>
  <si>
    <t>گواهی اعتبار مولد رفاه0202</t>
  </si>
  <si>
    <t>1401/03/17</t>
  </si>
  <si>
    <t>1402/02/31</t>
  </si>
  <si>
    <t>گواهی اعتبار مولد شهر0203</t>
  </si>
  <si>
    <t>1401/05/01</t>
  </si>
  <si>
    <t>1402/03/31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</si>
  <si>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</si>
  <si>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</si>
  <si>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</si>
  <si>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</si>
  <si>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</si>
  <si>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1.51%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</si>
  <si>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</si>
  <si>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</si>
  <si>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</si>
  <si>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</si>
  <si>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</si>
  <si>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</si>
  <si>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</si>
  <si>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</si>
  <si>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</si>
  <si>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</si>
  <si>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</si>
  <si>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</si>
  <si>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</si>
  <si>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</si>
  <si>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</si>
  <si>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</si>
  <si>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</si>
  <si>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</si>
  <si>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</si>
  <si>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</si>
  <si>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</si>
  <si>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</si>
  <si>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</si>
  <si>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</si>
  <si>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</si>
  <si>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</si>
  <si>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</si>
  <si>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</si>
  <si>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</si>
  <si>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</si>
  <si>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</si>
  <si>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</si>
  <si>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</si>
  <si>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</si>
  <si>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</si>
  <si>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</si>
  <si>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</si>
  <si>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گروه توسعه ملی</t>
  </si>
  <si>
    <t>داروسازی‌ ابوریحان‌</t>
  </si>
  <si>
    <t>پنبه و دانه های روغنی خراسان</t>
  </si>
  <si>
    <t>ح . کارخانجات‌داروپخش</t>
  </si>
  <si>
    <t>ح . داروسازی شهید قاضی</t>
  </si>
  <si>
    <t>بانک سینا</t>
  </si>
  <si>
    <t>نفت ایرانول</t>
  </si>
  <si>
    <t>سرمایه گذاری مسکن جنوب</t>
  </si>
  <si>
    <t>صندوق پالایشی یکم-سهام</t>
  </si>
  <si>
    <t>ح . داروسازی‌ ابوریحان‌</t>
  </si>
  <si>
    <t>اسنادخزانه-م2بودجه99-011019</t>
  </si>
  <si>
    <t>اسنادخزانه-م3بودجه99-011110</t>
  </si>
  <si>
    <t>اسنادخزانه-م4بودجه99-011215</t>
  </si>
  <si>
    <t>اسنادخزانه-م9بودجه99-020316</t>
  </si>
  <si>
    <t>اسنادخزانه-م4بودجه00-030522</t>
  </si>
  <si>
    <t>اسنادخزانه-م6بودجه00-030723</t>
  </si>
  <si>
    <t>اسنادخزانه-م1بودجه00-030821</t>
  </si>
  <si>
    <t>اسنادخزانه-م5بودجه00-030626</t>
  </si>
  <si>
    <t>اسنادخزانه-م3بودجه00-030418</t>
  </si>
  <si>
    <t>اسنادخزانه-م2بودجه00-031024</t>
  </si>
  <si>
    <t>اسنادخزانه-م7بودجه00-030912</t>
  </si>
  <si>
    <t>اسناد خزانه-م9بودجه00-031101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</si>
  <si>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</si>
  <si>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</si>
  <si>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</si>
  <si>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</si>
  <si>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</si>
  <si>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</si>
  <si>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</si>
  <si>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</si>
  <si>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</si>
  <si>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</si>
  <si>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</si>
  <si>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</si>
  <si>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</si>
  <si>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</si>
  <si>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</si>
  <si>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1401/12/01</t>
  </si>
  <si>
    <t>جلوگیری از نوسانات ناگهانی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</si>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</sst>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37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B64CC74-4F9C-C62D-7F21-0D20D3A04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AE352-D0E3-4AFB-A064-969D4830C7EB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49"/>
  <sheetViews>
    <sheetView rightToLeft="1" workbookViewId="0">
      <selection activeCell="I42" sqref="I42"/>
    </sheetView>
  </sheetViews>
  <sheetFormatPr defaultRowHeight="24"/>
  <cols>
    <col min="1" max="1" width="29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21" width="16.5703125" style="1" bestFit="1" customWidth="1"/>
    <col min="22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94</v>
      </c>
      <c r="D6" s="17" t="s">
        <v>94</v>
      </c>
      <c r="E6" s="17" t="s">
        <v>94</v>
      </c>
      <c r="F6" s="17" t="s">
        <v>94</v>
      </c>
      <c r="G6" s="17" t="s">
        <v>94</v>
      </c>
      <c r="H6" s="17" t="s">
        <v>94</v>
      </c>
      <c r="I6" s="17" t="s">
        <v>94</v>
      </c>
      <c r="K6" s="17" t="s">
        <v>95</v>
      </c>
      <c r="L6" s="17" t="s">
        <v>95</v>
      </c>
      <c r="M6" s="17" t="s">
        <v>95</v>
      </c>
      <c r="N6" s="17" t="s">
        <v>95</v>
      </c>
      <c r="O6" s="17" t="s">
        <v>95</v>
      </c>
      <c r="P6" s="17" t="s">
        <v>95</v>
      </c>
      <c r="Q6" s="17" t="s">
        <v>95</v>
      </c>
    </row>
    <row r="7" spans="1:17" ht="24.75">
      <c r="A7" s="17" t="s">
        <v>3</v>
      </c>
      <c r="C7" s="17" t="s">
        <v>7</v>
      </c>
      <c r="E7" s="17" t="s">
        <v>109</v>
      </c>
      <c r="G7" s="17" t="s">
        <v>110</v>
      </c>
      <c r="I7" s="17" t="s">
        <v>112</v>
      </c>
      <c r="K7" s="17" t="s">
        <v>7</v>
      </c>
      <c r="M7" s="17" t="s">
        <v>109</v>
      </c>
      <c r="O7" s="17" t="s">
        <v>110</v>
      </c>
      <c r="Q7" s="17" t="s">
        <v>112</v>
      </c>
    </row>
    <row r="8" spans="1:17">
      <c r="A8" s="1" t="s">
        <v>34</v>
      </c>
      <c r="C8" s="7">
        <v>200000</v>
      </c>
      <c r="D8" s="7"/>
      <c r="E8" s="7">
        <v>4284355513</v>
      </c>
      <c r="F8" s="7"/>
      <c r="G8" s="7">
        <v>2836363392</v>
      </c>
      <c r="H8" s="7"/>
      <c r="I8" s="7">
        <f>E8-G8</f>
        <v>1447992121</v>
      </c>
      <c r="J8" s="7"/>
      <c r="K8" s="7">
        <v>1300000</v>
      </c>
      <c r="L8" s="7"/>
      <c r="M8" s="7">
        <v>21814497127</v>
      </c>
      <c r="N8" s="7"/>
      <c r="O8" s="7">
        <v>17975217650</v>
      </c>
      <c r="P8" s="7"/>
      <c r="Q8" s="7">
        <f>M8-O8</f>
        <v>3839279477</v>
      </c>
    </row>
    <row r="9" spans="1:17">
      <c r="A9" s="1" t="s">
        <v>23</v>
      </c>
      <c r="C9" s="7">
        <v>10000000</v>
      </c>
      <c r="D9" s="7"/>
      <c r="E9" s="7">
        <v>34516062988</v>
      </c>
      <c r="F9" s="7"/>
      <c r="G9" s="7">
        <v>29964166640</v>
      </c>
      <c r="H9" s="7"/>
      <c r="I9" s="7">
        <f t="shared" ref="I9:I43" si="0">E9-G9</f>
        <v>4551896348</v>
      </c>
      <c r="J9" s="7"/>
      <c r="K9" s="7">
        <v>10000000</v>
      </c>
      <c r="L9" s="7"/>
      <c r="M9" s="7">
        <v>34516062988</v>
      </c>
      <c r="N9" s="7"/>
      <c r="O9" s="7">
        <v>29964166640</v>
      </c>
      <c r="P9" s="7"/>
      <c r="Q9" s="7">
        <f t="shared" ref="Q9:Q43" si="1">M9-O9</f>
        <v>4551896348</v>
      </c>
    </row>
    <row r="10" spans="1:17">
      <c r="A10" s="1" t="s">
        <v>20</v>
      </c>
      <c r="C10" s="7">
        <v>15000000</v>
      </c>
      <c r="D10" s="7"/>
      <c r="E10" s="7">
        <v>18635625749</v>
      </c>
      <c r="F10" s="7"/>
      <c r="G10" s="7">
        <v>11523987384</v>
      </c>
      <c r="H10" s="7"/>
      <c r="I10" s="7">
        <f t="shared" si="0"/>
        <v>7111638365</v>
      </c>
      <c r="J10" s="7"/>
      <c r="K10" s="7">
        <v>25000000</v>
      </c>
      <c r="L10" s="7"/>
      <c r="M10" s="7">
        <v>27810707400</v>
      </c>
      <c r="N10" s="7"/>
      <c r="O10" s="7">
        <v>19167937912</v>
      </c>
      <c r="P10" s="7"/>
      <c r="Q10" s="7">
        <f t="shared" si="1"/>
        <v>8642769488</v>
      </c>
    </row>
    <row r="11" spans="1:17">
      <c r="A11" s="1" t="s">
        <v>16</v>
      </c>
      <c r="C11" s="7">
        <v>4091295</v>
      </c>
      <c r="D11" s="7"/>
      <c r="E11" s="7">
        <v>33560282757</v>
      </c>
      <c r="F11" s="7"/>
      <c r="G11" s="7">
        <v>24841433927</v>
      </c>
      <c r="H11" s="7"/>
      <c r="I11" s="7">
        <f t="shared" si="0"/>
        <v>8718848830</v>
      </c>
      <c r="J11" s="7"/>
      <c r="K11" s="7">
        <v>4091295</v>
      </c>
      <c r="L11" s="7"/>
      <c r="M11" s="7">
        <v>33560282757</v>
      </c>
      <c r="N11" s="7"/>
      <c r="O11" s="7">
        <v>24841433927</v>
      </c>
      <c r="P11" s="7"/>
      <c r="Q11" s="7">
        <f t="shared" si="1"/>
        <v>8718848830</v>
      </c>
    </row>
    <row r="12" spans="1:17">
      <c r="A12" s="1" t="s">
        <v>38</v>
      </c>
      <c r="C12" s="7">
        <v>4500000</v>
      </c>
      <c r="D12" s="7"/>
      <c r="E12" s="7">
        <v>38970736361</v>
      </c>
      <c r="F12" s="7"/>
      <c r="G12" s="7">
        <v>19536461728</v>
      </c>
      <c r="H12" s="7"/>
      <c r="I12" s="7">
        <f t="shared" si="0"/>
        <v>19434274633</v>
      </c>
      <c r="J12" s="7"/>
      <c r="K12" s="7">
        <v>12058991</v>
      </c>
      <c r="L12" s="7"/>
      <c r="M12" s="7">
        <v>87519277884</v>
      </c>
      <c r="N12" s="7"/>
      <c r="O12" s="7">
        <v>56044467914</v>
      </c>
      <c r="P12" s="7"/>
      <c r="Q12" s="7">
        <f t="shared" si="1"/>
        <v>31474809970</v>
      </c>
    </row>
    <row r="13" spans="1:17">
      <c r="A13" s="1" t="s">
        <v>27</v>
      </c>
      <c r="C13" s="7">
        <v>1500000</v>
      </c>
      <c r="D13" s="7"/>
      <c r="E13" s="7">
        <v>31842128206</v>
      </c>
      <c r="F13" s="7"/>
      <c r="G13" s="7">
        <v>21274766583</v>
      </c>
      <c r="H13" s="7"/>
      <c r="I13" s="7">
        <f t="shared" si="0"/>
        <v>10567361623</v>
      </c>
      <c r="J13" s="7"/>
      <c r="K13" s="7">
        <v>3465492</v>
      </c>
      <c r="L13" s="7"/>
      <c r="M13" s="7">
        <v>65956340064</v>
      </c>
      <c r="N13" s="7"/>
      <c r="O13" s="7">
        <v>46972354433</v>
      </c>
      <c r="P13" s="7"/>
      <c r="Q13" s="7">
        <f t="shared" si="1"/>
        <v>18983985631</v>
      </c>
    </row>
    <row r="14" spans="1:17">
      <c r="A14" s="1" t="s">
        <v>18</v>
      </c>
      <c r="C14" s="7">
        <v>11074</v>
      </c>
      <c r="D14" s="7"/>
      <c r="E14" s="7">
        <v>4259131098</v>
      </c>
      <c r="F14" s="7"/>
      <c r="G14" s="7">
        <v>3537429964</v>
      </c>
      <c r="H14" s="7"/>
      <c r="I14" s="7">
        <f t="shared" si="0"/>
        <v>721701134</v>
      </c>
      <c r="J14" s="7"/>
      <c r="K14" s="7">
        <v>83074</v>
      </c>
      <c r="L14" s="7"/>
      <c r="M14" s="7">
        <v>31726778679</v>
      </c>
      <c r="N14" s="7"/>
      <c r="O14" s="7">
        <v>26536793991</v>
      </c>
      <c r="P14" s="7"/>
      <c r="Q14" s="7">
        <f t="shared" si="1"/>
        <v>5189984688</v>
      </c>
    </row>
    <row r="15" spans="1:17">
      <c r="A15" s="1" t="s">
        <v>26</v>
      </c>
      <c r="C15" s="7">
        <v>100000</v>
      </c>
      <c r="D15" s="7"/>
      <c r="E15" s="7">
        <v>2044760861</v>
      </c>
      <c r="F15" s="7"/>
      <c r="G15" s="7">
        <v>1236146075</v>
      </c>
      <c r="H15" s="7"/>
      <c r="I15" s="7">
        <f t="shared" si="0"/>
        <v>808614786</v>
      </c>
      <c r="J15" s="7"/>
      <c r="K15" s="7">
        <v>3000000</v>
      </c>
      <c r="L15" s="7"/>
      <c r="M15" s="7">
        <v>42122653493</v>
      </c>
      <c r="N15" s="7"/>
      <c r="O15" s="7">
        <v>37084382226</v>
      </c>
      <c r="P15" s="7"/>
      <c r="Q15" s="7">
        <f t="shared" si="1"/>
        <v>5038271267</v>
      </c>
    </row>
    <row r="16" spans="1:17">
      <c r="A16" s="1" t="s">
        <v>35</v>
      </c>
      <c r="C16" s="7">
        <v>2101564</v>
      </c>
      <c r="D16" s="7"/>
      <c r="E16" s="7">
        <v>15451821063</v>
      </c>
      <c r="F16" s="7"/>
      <c r="G16" s="7">
        <v>12529938332</v>
      </c>
      <c r="H16" s="7"/>
      <c r="I16" s="7">
        <f t="shared" si="0"/>
        <v>2921882731</v>
      </c>
      <c r="J16" s="7"/>
      <c r="K16" s="7">
        <v>2101564</v>
      </c>
      <c r="L16" s="7"/>
      <c r="M16" s="7">
        <v>15451821063</v>
      </c>
      <c r="N16" s="7"/>
      <c r="O16" s="7">
        <v>12529938332</v>
      </c>
      <c r="P16" s="7"/>
      <c r="Q16" s="7">
        <f t="shared" si="1"/>
        <v>2921882731</v>
      </c>
    </row>
    <row r="17" spans="1:17">
      <c r="A17" s="1" t="s">
        <v>37</v>
      </c>
      <c r="C17" s="7">
        <v>1000000</v>
      </c>
      <c r="D17" s="7"/>
      <c r="E17" s="7">
        <v>31974450949</v>
      </c>
      <c r="F17" s="7"/>
      <c r="G17" s="7">
        <v>29927467539</v>
      </c>
      <c r="H17" s="7"/>
      <c r="I17" s="7">
        <f t="shared" si="0"/>
        <v>2046983410</v>
      </c>
      <c r="J17" s="7"/>
      <c r="K17" s="7">
        <v>1514488</v>
      </c>
      <c r="L17" s="7"/>
      <c r="M17" s="7">
        <v>50883699612</v>
      </c>
      <c r="N17" s="7"/>
      <c r="O17" s="7">
        <v>45324790458</v>
      </c>
      <c r="P17" s="7"/>
      <c r="Q17" s="7">
        <f t="shared" si="1"/>
        <v>5558909154</v>
      </c>
    </row>
    <row r="18" spans="1:17">
      <c r="A18" s="1" t="s">
        <v>42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39353</v>
      </c>
      <c r="L18" s="7"/>
      <c r="M18" s="7">
        <v>14344847564</v>
      </c>
      <c r="N18" s="7"/>
      <c r="O18" s="7">
        <v>12608984651</v>
      </c>
      <c r="P18" s="7"/>
      <c r="Q18" s="7">
        <f t="shared" si="1"/>
        <v>1735862913</v>
      </c>
    </row>
    <row r="19" spans="1:17">
      <c r="A19" s="1" t="s">
        <v>113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1548971</v>
      </c>
      <c r="L19" s="7"/>
      <c r="M19" s="7">
        <v>14008497635</v>
      </c>
      <c r="N19" s="7"/>
      <c r="O19" s="7">
        <v>12217934380</v>
      </c>
      <c r="P19" s="7"/>
      <c r="Q19" s="7">
        <f t="shared" si="1"/>
        <v>1790563255</v>
      </c>
    </row>
    <row r="20" spans="1:17">
      <c r="A20" s="1" t="s">
        <v>114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1533035</v>
      </c>
      <c r="L20" s="7"/>
      <c r="M20" s="7">
        <v>20941765691</v>
      </c>
      <c r="N20" s="7"/>
      <c r="O20" s="7">
        <v>18983344922</v>
      </c>
      <c r="P20" s="7"/>
      <c r="Q20" s="7">
        <f t="shared" si="1"/>
        <v>1958420769</v>
      </c>
    </row>
    <row r="21" spans="1:17">
      <c r="A21" s="1" t="s">
        <v>115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5400000</v>
      </c>
      <c r="L21" s="7"/>
      <c r="M21" s="7">
        <v>96836375148</v>
      </c>
      <c r="N21" s="7"/>
      <c r="O21" s="7">
        <v>81073548000</v>
      </c>
      <c r="P21" s="7"/>
      <c r="Q21" s="7">
        <f t="shared" si="1"/>
        <v>15762827148</v>
      </c>
    </row>
    <row r="22" spans="1:17">
      <c r="A22" s="1" t="s">
        <v>116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600000</v>
      </c>
      <c r="L22" s="7"/>
      <c r="M22" s="7">
        <v>7386848610</v>
      </c>
      <c r="N22" s="7"/>
      <c r="O22" s="7">
        <v>7386848610</v>
      </c>
      <c r="P22" s="7"/>
      <c r="Q22" s="7">
        <f t="shared" si="1"/>
        <v>0</v>
      </c>
    </row>
    <row r="23" spans="1:17">
      <c r="A23" s="1" t="s">
        <v>117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286708</v>
      </c>
      <c r="L23" s="7"/>
      <c r="M23" s="7">
        <v>4792371122</v>
      </c>
      <c r="N23" s="7"/>
      <c r="O23" s="7">
        <v>4792371122</v>
      </c>
      <c r="P23" s="7"/>
      <c r="Q23" s="7">
        <f t="shared" si="1"/>
        <v>0</v>
      </c>
    </row>
    <row r="24" spans="1:17">
      <c r="A24" s="1" t="s">
        <v>118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10753095</v>
      </c>
      <c r="L24" s="7"/>
      <c r="M24" s="7">
        <v>25415783369</v>
      </c>
      <c r="N24" s="7"/>
      <c r="O24" s="7">
        <v>20950223771</v>
      </c>
      <c r="P24" s="7"/>
      <c r="Q24" s="7">
        <f t="shared" si="1"/>
        <v>4465559598</v>
      </c>
    </row>
    <row r="25" spans="1:17">
      <c r="A25" s="1" t="s">
        <v>119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13400</v>
      </c>
      <c r="L25" s="7"/>
      <c r="M25" s="7">
        <v>833609949</v>
      </c>
      <c r="N25" s="7"/>
      <c r="O25" s="7">
        <v>685759496</v>
      </c>
      <c r="P25" s="7"/>
      <c r="Q25" s="7">
        <f t="shared" si="1"/>
        <v>147850453</v>
      </c>
    </row>
    <row r="26" spans="1:17">
      <c r="A26" s="1" t="s">
        <v>36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753544</v>
      </c>
      <c r="L26" s="7"/>
      <c r="M26" s="7">
        <v>3996784101</v>
      </c>
      <c r="N26" s="7"/>
      <c r="O26" s="7">
        <v>3306231995</v>
      </c>
      <c r="P26" s="7"/>
      <c r="Q26" s="7">
        <f t="shared" si="1"/>
        <v>690552106</v>
      </c>
    </row>
    <row r="27" spans="1:17">
      <c r="A27" s="1" t="s">
        <v>120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3000000</v>
      </c>
      <c r="L27" s="7"/>
      <c r="M27" s="7">
        <v>30718665783</v>
      </c>
      <c r="N27" s="7"/>
      <c r="O27" s="7">
        <v>25823426400</v>
      </c>
      <c r="P27" s="7"/>
      <c r="Q27" s="7">
        <f t="shared" si="1"/>
        <v>4895239383</v>
      </c>
    </row>
    <row r="28" spans="1:17">
      <c r="A28" s="1" t="s">
        <v>39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2000000</v>
      </c>
      <c r="L28" s="7"/>
      <c r="M28" s="7">
        <v>6730712563</v>
      </c>
      <c r="N28" s="7"/>
      <c r="O28" s="7">
        <v>5762669234</v>
      </c>
      <c r="P28" s="7"/>
      <c r="Q28" s="7">
        <f t="shared" si="1"/>
        <v>968043329</v>
      </c>
    </row>
    <row r="29" spans="1:17">
      <c r="A29" s="1" t="s">
        <v>121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650000</v>
      </c>
      <c r="L29" s="7"/>
      <c r="M29" s="7">
        <v>49481901899</v>
      </c>
      <c r="N29" s="7"/>
      <c r="O29" s="7">
        <v>49533365877</v>
      </c>
      <c r="P29" s="7"/>
      <c r="Q29" s="7">
        <f t="shared" si="1"/>
        <v>-51463978</v>
      </c>
    </row>
    <row r="30" spans="1:17">
      <c r="A30" s="1" t="s">
        <v>122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2798473</v>
      </c>
      <c r="L30" s="7"/>
      <c r="M30" s="7">
        <v>35329329671</v>
      </c>
      <c r="N30" s="7"/>
      <c r="O30" s="7">
        <v>32982948700</v>
      </c>
      <c r="P30" s="7"/>
      <c r="Q30" s="7">
        <f t="shared" si="1"/>
        <v>2346380971</v>
      </c>
    </row>
    <row r="31" spans="1:17">
      <c r="A31" s="1" t="s">
        <v>59</v>
      </c>
      <c r="C31" s="7">
        <v>50000</v>
      </c>
      <c r="D31" s="7"/>
      <c r="E31" s="7">
        <v>41417991630</v>
      </c>
      <c r="F31" s="7"/>
      <c r="G31" s="7">
        <v>40406721324</v>
      </c>
      <c r="H31" s="7"/>
      <c r="I31" s="7">
        <f t="shared" si="0"/>
        <v>1011270306</v>
      </c>
      <c r="J31" s="7"/>
      <c r="K31" s="7">
        <v>50000</v>
      </c>
      <c r="L31" s="7"/>
      <c r="M31" s="7">
        <v>41417991630</v>
      </c>
      <c r="N31" s="7"/>
      <c r="O31" s="7">
        <v>40406721324</v>
      </c>
      <c r="P31" s="7"/>
      <c r="Q31" s="7">
        <f t="shared" si="1"/>
        <v>1011270306</v>
      </c>
    </row>
    <row r="32" spans="1:17">
      <c r="A32" s="1" t="s">
        <v>123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350000</v>
      </c>
      <c r="L32" s="7"/>
      <c r="M32" s="7">
        <v>348260136228</v>
      </c>
      <c r="N32" s="7"/>
      <c r="O32" s="7">
        <v>334689591687</v>
      </c>
      <c r="P32" s="7"/>
      <c r="Q32" s="7">
        <f t="shared" si="1"/>
        <v>13570544541</v>
      </c>
    </row>
    <row r="33" spans="1:21">
      <c r="A33" s="1" t="s">
        <v>124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300000</v>
      </c>
      <c r="L33" s="7"/>
      <c r="M33" s="7">
        <v>300000000000</v>
      </c>
      <c r="N33" s="7"/>
      <c r="O33" s="7">
        <v>283351270825</v>
      </c>
      <c r="P33" s="7"/>
      <c r="Q33" s="7">
        <f t="shared" si="1"/>
        <v>16648729175</v>
      </c>
    </row>
    <row r="34" spans="1:21">
      <c r="A34" s="1" t="s">
        <v>125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350000</v>
      </c>
      <c r="L34" s="7"/>
      <c r="M34" s="7">
        <v>339075424245</v>
      </c>
      <c r="N34" s="7"/>
      <c r="O34" s="7">
        <v>323825523787</v>
      </c>
      <c r="P34" s="7"/>
      <c r="Q34" s="7">
        <f t="shared" si="1"/>
        <v>15249900458</v>
      </c>
    </row>
    <row r="35" spans="1:21">
      <c r="A35" s="1" t="s">
        <v>126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100400</v>
      </c>
      <c r="L35" s="7"/>
      <c r="M35" s="7">
        <v>93223054299</v>
      </c>
      <c r="N35" s="7"/>
      <c r="O35" s="7">
        <v>89371191581</v>
      </c>
      <c r="P35" s="7"/>
      <c r="Q35" s="7">
        <f t="shared" si="1"/>
        <v>3851862718</v>
      </c>
    </row>
    <row r="36" spans="1:21">
      <c r="A36" s="1" t="s">
        <v>127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6400</v>
      </c>
      <c r="L36" s="7"/>
      <c r="M36" s="7">
        <v>4466390320</v>
      </c>
      <c r="N36" s="7"/>
      <c r="O36" s="7">
        <v>4333847360</v>
      </c>
      <c r="P36" s="7"/>
      <c r="Q36" s="7">
        <f t="shared" si="1"/>
        <v>132542960</v>
      </c>
    </row>
    <row r="37" spans="1:21">
      <c r="A37" s="1" t="s">
        <v>128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4900</v>
      </c>
      <c r="L37" s="7"/>
      <c r="M37" s="7">
        <v>3282404957</v>
      </c>
      <c r="N37" s="7"/>
      <c r="O37" s="7">
        <v>3181460529</v>
      </c>
      <c r="P37" s="7"/>
      <c r="Q37" s="7">
        <f t="shared" si="1"/>
        <v>100944428</v>
      </c>
    </row>
    <row r="38" spans="1:21">
      <c r="A38" s="1" t="s">
        <v>129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4700</v>
      </c>
      <c r="L38" s="7"/>
      <c r="M38" s="7">
        <v>3092511384</v>
      </c>
      <c r="N38" s="7"/>
      <c r="O38" s="7">
        <v>2993671491</v>
      </c>
      <c r="P38" s="7"/>
      <c r="Q38" s="7">
        <f t="shared" si="1"/>
        <v>98839893</v>
      </c>
    </row>
    <row r="39" spans="1:21">
      <c r="A39" s="1" t="s">
        <v>130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12900</v>
      </c>
      <c r="L39" s="7"/>
      <c r="M39" s="7">
        <v>8824044356</v>
      </c>
      <c r="N39" s="7"/>
      <c r="O39" s="7">
        <v>8533126327</v>
      </c>
      <c r="P39" s="7"/>
      <c r="Q39" s="7">
        <f t="shared" si="1"/>
        <v>290918029</v>
      </c>
    </row>
    <row r="40" spans="1:21">
      <c r="A40" s="1" t="s">
        <v>131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1500</v>
      </c>
      <c r="L40" s="7"/>
      <c r="M40" s="7">
        <v>1070805883</v>
      </c>
      <c r="N40" s="7"/>
      <c r="O40" s="7">
        <v>1039686405</v>
      </c>
      <c r="P40" s="7"/>
      <c r="Q40" s="7">
        <f t="shared" si="1"/>
        <v>31119478</v>
      </c>
    </row>
    <row r="41" spans="1:21">
      <c r="A41" s="1" t="s">
        <v>132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61400</v>
      </c>
      <c r="L41" s="7"/>
      <c r="M41" s="7">
        <v>38745881046</v>
      </c>
      <c r="N41" s="7"/>
      <c r="O41" s="7">
        <v>37503982326</v>
      </c>
      <c r="P41" s="7"/>
      <c r="Q41" s="7">
        <f t="shared" si="1"/>
        <v>1241898720</v>
      </c>
    </row>
    <row r="42" spans="1:21">
      <c r="A42" s="1" t="s">
        <v>133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9200</v>
      </c>
      <c r="L42" s="7"/>
      <c r="M42" s="7">
        <v>5984895043</v>
      </c>
      <c r="N42" s="7"/>
      <c r="O42" s="7">
        <v>5778746199</v>
      </c>
      <c r="P42" s="7"/>
      <c r="Q42" s="7">
        <f t="shared" si="1"/>
        <v>206148844</v>
      </c>
    </row>
    <row r="43" spans="1:21">
      <c r="A43" s="1" t="s">
        <v>134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200</v>
      </c>
      <c r="L43" s="7"/>
      <c r="M43" s="7">
        <v>124783380</v>
      </c>
      <c r="N43" s="7"/>
      <c r="O43" s="7">
        <v>121543021</v>
      </c>
      <c r="P43" s="7"/>
      <c r="Q43" s="7">
        <f t="shared" si="1"/>
        <v>3240359</v>
      </c>
    </row>
    <row r="44" spans="1:21" ht="24.75" thickBot="1">
      <c r="C44" s="7"/>
      <c r="D44" s="7"/>
      <c r="E44" s="15">
        <f>SUM(E8:E43)</f>
        <v>256957347175</v>
      </c>
      <c r="F44" s="7"/>
      <c r="G44" s="15">
        <f>SUM(G8:G43)</f>
        <v>197614882888</v>
      </c>
      <c r="H44" s="7"/>
      <c r="I44" s="15">
        <f>SUM(I8:I43)</f>
        <v>59342464287</v>
      </c>
      <c r="J44" s="7"/>
      <c r="K44" s="7"/>
      <c r="L44" s="7"/>
      <c r="M44" s="15">
        <f>SUM(M8:M43)</f>
        <v>1909747936943</v>
      </c>
      <c r="N44" s="7"/>
      <c r="O44" s="15">
        <f>SUM(O8:O43)</f>
        <v>1727679503503</v>
      </c>
      <c r="P44" s="7"/>
      <c r="Q44" s="15">
        <f>SUM(Q8:Q43)</f>
        <v>182068433440</v>
      </c>
      <c r="T44" s="3"/>
    </row>
    <row r="45" spans="1:2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T45" s="3"/>
      <c r="U45" s="3"/>
    </row>
    <row r="46" spans="1:2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U46" s="3"/>
    </row>
    <row r="47" spans="1:21">
      <c r="G47" s="3"/>
      <c r="U47" s="3"/>
    </row>
    <row r="48" spans="1:21">
      <c r="G48" s="3"/>
      <c r="I48" s="14"/>
      <c r="J48" s="14"/>
      <c r="K48" s="14"/>
      <c r="L48" s="14"/>
      <c r="M48" s="14"/>
      <c r="N48" s="14"/>
      <c r="O48" s="14"/>
      <c r="P48" s="14"/>
      <c r="Q48" s="14"/>
    </row>
    <row r="49" spans="7:7">
      <c r="G49" s="14"/>
    </row>
  </sheetData>
  <mergeCells count="14">
    <mergeCell ref="A4:Q4"/>
    <mergeCell ref="A2:Q2"/>
    <mergeCell ref="A3:Q3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7"/>
  <sheetViews>
    <sheetView rightToLeft="1" workbookViewId="0">
      <selection activeCell="G39" sqref="G39"/>
    </sheetView>
  </sheetViews>
  <sheetFormatPr defaultRowHeight="24"/>
  <cols>
    <col min="1" max="1" width="29.42578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3.5703125" style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4" style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94</v>
      </c>
      <c r="D6" s="17" t="s">
        <v>94</v>
      </c>
      <c r="E6" s="17" t="s">
        <v>94</v>
      </c>
      <c r="F6" s="17" t="s">
        <v>94</v>
      </c>
      <c r="G6" s="17" t="s">
        <v>94</v>
      </c>
      <c r="H6" s="17" t="s">
        <v>94</v>
      </c>
      <c r="I6" s="17" t="s">
        <v>94</v>
      </c>
      <c r="J6" s="17" t="s">
        <v>94</v>
      </c>
      <c r="K6" s="17" t="s">
        <v>94</v>
      </c>
      <c r="M6" s="17" t="s">
        <v>95</v>
      </c>
      <c r="N6" s="17" t="s">
        <v>95</v>
      </c>
      <c r="O6" s="17" t="s">
        <v>95</v>
      </c>
      <c r="P6" s="17" t="s">
        <v>95</v>
      </c>
      <c r="Q6" s="17" t="s">
        <v>95</v>
      </c>
      <c r="R6" s="17" t="s">
        <v>95</v>
      </c>
      <c r="S6" s="17" t="s">
        <v>95</v>
      </c>
      <c r="T6" s="17" t="s">
        <v>95</v>
      </c>
      <c r="U6" s="17" t="s">
        <v>95</v>
      </c>
    </row>
    <row r="7" spans="1:21" ht="24.75">
      <c r="A7" s="17" t="s">
        <v>3</v>
      </c>
      <c r="C7" s="17" t="s">
        <v>135</v>
      </c>
      <c r="E7" s="17" t="s">
        <v>136</v>
      </c>
      <c r="G7" s="17" t="s">
        <v>137</v>
      </c>
      <c r="I7" s="17" t="s">
        <v>82</v>
      </c>
      <c r="K7" s="17" t="s">
        <v>138</v>
      </c>
      <c r="M7" s="17" t="s">
        <v>135</v>
      </c>
      <c r="O7" s="17" t="s">
        <v>136</v>
      </c>
      <c r="Q7" s="17" t="s">
        <v>137</v>
      </c>
      <c r="S7" s="17" t="s">
        <v>82</v>
      </c>
      <c r="U7" s="17" t="s">
        <v>138</v>
      </c>
    </row>
    <row r="8" spans="1:21">
      <c r="A8" s="1" t="s">
        <v>34</v>
      </c>
      <c r="C8" s="7">
        <v>0</v>
      </c>
      <c r="D8" s="7"/>
      <c r="E8" s="7">
        <v>8806446936</v>
      </c>
      <c r="F8" s="7"/>
      <c r="G8" s="7">
        <v>1447992121</v>
      </c>
      <c r="H8" s="7"/>
      <c r="I8" s="7">
        <f>C8+E8+G8</f>
        <v>10254439057</v>
      </c>
      <c r="J8" s="4"/>
      <c r="K8" s="9">
        <f>I8/$I$45</f>
        <v>2.5923446022974892E-2</v>
      </c>
      <c r="L8" s="4"/>
      <c r="M8" s="7">
        <v>0</v>
      </c>
      <c r="N8" s="7"/>
      <c r="O8" s="7">
        <v>20669092016</v>
      </c>
      <c r="P8" s="7"/>
      <c r="Q8" s="7">
        <v>3839279477</v>
      </c>
      <c r="R8" s="7"/>
      <c r="S8" s="7">
        <f>Q8+O8+M8</f>
        <v>24508371493</v>
      </c>
      <c r="T8" s="4"/>
      <c r="U8" s="9">
        <f>S8/$S$45</f>
        <v>3.9865611968372593E-2</v>
      </c>
    </row>
    <row r="9" spans="1:21">
      <c r="A9" s="1" t="s">
        <v>23</v>
      </c>
      <c r="C9" s="7">
        <v>0</v>
      </c>
      <c r="D9" s="7"/>
      <c r="E9" s="7">
        <v>20532060748</v>
      </c>
      <c r="F9" s="7"/>
      <c r="G9" s="7">
        <v>4551896348</v>
      </c>
      <c r="H9" s="7"/>
      <c r="I9" s="7">
        <f t="shared" ref="I9:I44" si="0">C9+E9+G9</f>
        <v>25083957096</v>
      </c>
      <c r="J9" s="4"/>
      <c r="K9" s="9">
        <f t="shared" ref="K9:K44" si="1">I9/$I$45</f>
        <v>6.3412791690139747E-2</v>
      </c>
      <c r="L9" s="4"/>
      <c r="M9" s="7">
        <v>0</v>
      </c>
      <c r="N9" s="7"/>
      <c r="O9" s="7">
        <v>17220945999</v>
      </c>
      <c r="P9" s="7"/>
      <c r="Q9" s="7">
        <v>4551896348</v>
      </c>
      <c r="R9" s="7"/>
      <c r="S9" s="7">
        <f t="shared" ref="S9:S44" si="2">Q9+O9+M9</f>
        <v>21772842347</v>
      </c>
      <c r="T9" s="4"/>
      <c r="U9" s="9">
        <f t="shared" ref="U9:U44" si="3">S9/$S$45</f>
        <v>3.5415967344136455E-2</v>
      </c>
    </row>
    <row r="10" spans="1:21">
      <c r="A10" s="1" t="s">
        <v>20</v>
      </c>
      <c r="C10" s="7">
        <v>0</v>
      </c>
      <c r="D10" s="7"/>
      <c r="E10" s="7">
        <v>51198299540</v>
      </c>
      <c r="F10" s="7"/>
      <c r="G10" s="7">
        <v>7111638365</v>
      </c>
      <c r="H10" s="7"/>
      <c r="I10" s="7">
        <f t="shared" si="0"/>
        <v>58309937905</v>
      </c>
      <c r="J10" s="4"/>
      <c r="K10" s="9">
        <f t="shared" si="1"/>
        <v>0.14740879725170569</v>
      </c>
      <c r="L10" s="4"/>
      <c r="M10" s="7">
        <v>0</v>
      </c>
      <c r="N10" s="7"/>
      <c r="O10" s="7">
        <v>79781484337</v>
      </c>
      <c r="P10" s="7"/>
      <c r="Q10" s="7">
        <v>8642769488</v>
      </c>
      <c r="R10" s="7"/>
      <c r="S10" s="7">
        <f t="shared" si="2"/>
        <v>88424253825</v>
      </c>
      <c r="T10" s="4"/>
      <c r="U10" s="9">
        <f t="shared" si="3"/>
        <v>0.14383195523974981</v>
      </c>
    </row>
    <row r="11" spans="1:21">
      <c r="A11" s="1" t="s">
        <v>16</v>
      </c>
      <c r="C11" s="7">
        <v>0</v>
      </c>
      <c r="D11" s="7"/>
      <c r="E11" s="7">
        <v>21512178526</v>
      </c>
      <c r="F11" s="7"/>
      <c r="G11" s="7">
        <v>8718848830</v>
      </c>
      <c r="H11" s="7"/>
      <c r="I11" s="7">
        <f t="shared" si="0"/>
        <v>30231027356</v>
      </c>
      <c r="J11" s="4"/>
      <c r="K11" s="9">
        <f t="shared" si="1"/>
        <v>7.6424697784650691E-2</v>
      </c>
      <c r="L11" s="4"/>
      <c r="M11" s="7">
        <v>0</v>
      </c>
      <c r="N11" s="7"/>
      <c r="O11" s="7">
        <v>25904727679</v>
      </c>
      <c r="P11" s="7"/>
      <c r="Q11" s="7">
        <v>8718848830</v>
      </c>
      <c r="R11" s="7"/>
      <c r="S11" s="7">
        <f t="shared" si="2"/>
        <v>34623576509</v>
      </c>
      <c r="T11" s="4"/>
      <c r="U11" s="9">
        <f t="shared" si="3"/>
        <v>5.6319126158965255E-2</v>
      </c>
    </row>
    <row r="12" spans="1:21">
      <c r="A12" s="1" t="s">
        <v>38</v>
      </c>
      <c r="C12" s="7">
        <v>0</v>
      </c>
      <c r="D12" s="7"/>
      <c r="E12" s="7">
        <v>6443820768</v>
      </c>
      <c r="F12" s="7"/>
      <c r="G12" s="7">
        <v>19434274633</v>
      </c>
      <c r="H12" s="7"/>
      <c r="I12" s="7">
        <f t="shared" si="0"/>
        <v>25878095401</v>
      </c>
      <c r="J12" s="4"/>
      <c r="K12" s="9">
        <f t="shared" si="1"/>
        <v>6.5420390679222534E-2</v>
      </c>
      <c r="L12" s="4"/>
      <c r="M12" s="7">
        <v>0</v>
      </c>
      <c r="N12" s="7"/>
      <c r="O12" s="7">
        <v>34191495053</v>
      </c>
      <c r="P12" s="7"/>
      <c r="Q12" s="7">
        <v>31474809970</v>
      </c>
      <c r="R12" s="7"/>
      <c r="S12" s="7">
        <f t="shared" si="2"/>
        <v>65666305023</v>
      </c>
      <c r="T12" s="4"/>
      <c r="U12" s="9">
        <f t="shared" si="3"/>
        <v>0.10681360188258161</v>
      </c>
    </row>
    <row r="13" spans="1:21">
      <c r="A13" s="1" t="s">
        <v>27</v>
      </c>
      <c r="C13" s="7">
        <v>0</v>
      </c>
      <c r="D13" s="7"/>
      <c r="E13" s="7">
        <v>15525827098</v>
      </c>
      <c r="F13" s="7"/>
      <c r="G13" s="7">
        <v>10567361623</v>
      </c>
      <c r="H13" s="7"/>
      <c r="I13" s="7">
        <f t="shared" si="0"/>
        <v>26093188721</v>
      </c>
      <c r="J13" s="4"/>
      <c r="K13" s="9">
        <f t="shared" si="1"/>
        <v>6.5964151292546E-2</v>
      </c>
      <c r="L13" s="4"/>
      <c r="M13" s="7">
        <v>0</v>
      </c>
      <c r="N13" s="7"/>
      <c r="O13" s="7">
        <v>28440013185</v>
      </c>
      <c r="P13" s="7"/>
      <c r="Q13" s="7">
        <v>18983985631</v>
      </c>
      <c r="R13" s="7"/>
      <c r="S13" s="7">
        <f t="shared" si="2"/>
        <v>47423998816</v>
      </c>
      <c r="T13" s="4"/>
      <c r="U13" s="9">
        <f t="shared" si="3"/>
        <v>7.7140447105071855E-2</v>
      </c>
    </row>
    <row r="14" spans="1:21">
      <c r="A14" s="1" t="s">
        <v>18</v>
      </c>
      <c r="C14" s="7">
        <v>0</v>
      </c>
      <c r="D14" s="7"/>
      <c r="E14" s="7">
        <v>1497274046</v>
      </c>
      <c r="F14" s="7"/>
      <c r="G14" s="7">
        <v>721701134</v>
      </c>
      <c r="H14" s="7"/>
      <c r="I14" s="7">
        <f t="shared" si="0"/>
        <v>2218975180</v>
      </c>
      <c r="J14" s="4"/>
      <c r="K14" s="9">
        <f t="shared" si="1"/>
        <v>5.6096177455736765E-3</v>
      </c>
      <c r="L14" s="4"/>
      <c r="M14" s="7">
        <v>0</v>
      </c>
      <c r="N14" s="7"/>
      <c r="O14" s="7">
        <v>4301981337</v>
      </c>
      <c r="P14" s="7"/>
      <c r="Q14" s="7">
        <v>5189984688</v>
      </c>
      <c r="R14" s="7"/>
      <c r="S14" s="7">
        <f t="shared" si="2"/>
        <v>9491966025</v>
      </c>
      <c r="T14" s="4"/>
      <c r="U14" s="9">
        <f t="shared" si="3"/>
        <v>1.5439746148686553E-2</v>
      </c>
    </row>
    <row r="15" spans="1:21">
      <c r="A15" s="1" t="s">
        <v>26</v>
      </c>
      <c r="C15" s="7">
        <v>0</v>
      </c>
      <c r="D15" s="7"/>
      <c r="E15" s="7">
        <v>0</v>
      </c>
      <c r="F15" s="7"/>
      <c r="G15" s="7">
        <v>808614786</v>
      </c>
      <c r="H15" s="7"/>
      <c r="I15" s="7">
        <f t="shared" si="0"/>
        <v>808614786</v>
      </c>
      <c r="J15" s="4"/>
      <c r="K15" s="9">
        <f t="shared" si="1"/>
        <v>2.0441958494005603E-3</v>
      </c>
      <c r="L15" s="4"/>
      <c r="M15" s="7">
        <v>0</v>
      </c>
      <c r="N15" s="7"/>
      <c r="O15" s="7">
        <v>0</v>
      </c>
      <c r="P15" s="7"/>
      <c r="Q15" s="7">
        <v>5038271267</v>
      </c>
      <c r="R15" s="7"/>
      <c r="S15" s="7">
        <f t="shared" si="2"/>
        <v>5038271267</v>
      </c>
      <c r="T15" s="4"/>
      <c r="U15" s="9">
        <f t="shared" si="3"/>
        <v>8.1953126660818786E-3</v>
      </c>
    </row>
    <row r="16" spans="1:21">
      <c r="A16" s="1" t="s">
        <v>35</v>
      </c>
      <c r="C16" s="7">
        <v>0</v>
      </c>
      <c r="D16" s="7"/>
      <c r="E16" s="7">
        <v>0</v>
      </c>
      <c r="F16" s="7"/>
      <c r="G16" s="7">
        <v>2921882731</v>
      </c>
      <c r="H16" s="7"/>
      <c r="I16" s="7">
        <f t="shared" si="0"/>
        <v>2921882731</v>
      </c>
      <c r="J16" s="4"/>
      <c r="K16" s="9">
        <f t="shared" si="1"/>
        <v>7.3865833949088499E-3</v>
      </c>
      <c r="L16" s="4"/>
      <c r="M16" s="7">
        <v>0</v>
      </c>
      <c r="N16" s="7"/>
      <c r="O16" s="7">
        <v>0</v>
      </c>
      <c r="P16" s="7"/>
      <c r="Q16" s="7">
        <v>2921882731</v>
      </c>
      <c r="R16" s="7"/>
      <c r="S16" s="7">
        <f t="shared" si="2"/>
        <v>2921882731</v>
      </c>
      <c r="T16" s="4"/>
      <c r="U16" s="9">
        <f t="shared" si="3"/>
        <v>4.7527696079033314E-3</v>
      </c>
    </row>
    <row r="17" spans="1:21">
      <c r="A17" s="1" t="s">
        <v>37</v>
      </c>
      <c r="C17" s="7">
        <v>0</v>
      </c>
      <c r="D17" s="7"/>
      <c r="E17" s="7">
        <v>12611130774</v>
      </c>
      <c r="F17" s="7"/>
      <c r="G17" s="7">
        <v>2046983410</v>
      </c>
      <c r="H17" s="7"/>
      <c r="I17" s="7">
        <f t="shared" si="0"/>
        <v>14658114184</v>
      </c>
      <c r="J17" s="4"/>
      <c r="K17" s="9">
        <f t="shared" si="1"/>
        <v>3.7056032976092869E-2</v>
      </c>
      <c r="L17" s="4"/>
      <c r="M17" s="7">
        <v>11146111200</v>
      </c>
      <c r="N17" s="7"/>
      <c r="O17" s="7">
        <v>8512472851</v>
      </c>
      <c r="P17" s="7"/>
      <c r="Q17" s="7">
        <v>5558909154</v>
      </c>
      <c r="R17" s="7"/>
      <c r="S17" s="7">
        <f t="shared" si="2"/>
        <v>25217493205</v>
      </c>
      <c r="T17" s="4"/>
      <c r="U17" s="9">
        <f t="shared" si="3"/>
        <v>4.1019077877644222E-2</v>
      </c>
    </row>
    <row r="18" spans="1:21">
      <c r="A18" s="1" t="s">
        <v>42</v>
      </c>
      <c r="C18" s="7">
        <v>0</v>
      </c>
      <c r="D18" s="7"/>
      <c r="E18" s="7">
        <v>150616165</v>
      </c>
      <c r="F18" s="7"/>
      <c r="G18" s="7">
        <v>0</v>
      </c>
      <c r="H18" s="7"/>
      <c r="I18" s="7">
        <f t="shared" si="0"/>
        <v>150616165</v>
      </c>
      <c r="J18" s="4"/>
      <c r="K18" s="9">
        <f t="shared" si="1"/>
        <v>3.8076095648544066E-4</v>
      </c>
      <c r="L18" s="4"/>
      <c r="M18" s="7">
        <v>0</v>
      </c>
      <c r="N18" s="7"/>
      <c r="O18" s="7">
        <v>150616165</v>
      </c>
      <c r="P18" s="7"/>
      <c r="Q18" s="7">
        <v>1735862913</v>
      </c>
      <c r="R18" s="7"/>
      <c r="S18" s="7">
        <f t="shared" si="2"/>
        <v>1886479078</v>
      </c>
      <c r="T18" s="4"/>
      <c r="U18" s="9">
        <f t="shared" si="3"/>
        <v>3.0685695674019502E-3</v>
      </c>
    </row>
    <row r="19" spans="1:21">
      <c r="A19" s="1" t="s">
        <v>113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4"/>
      <c r="K19" s="9">
        <f t="shared" si="1"/>
        <v>0</v>
      </c>
      <c r="L19" s="4"/>
      <c r="M19" s="7">
        <v>0</v>
      </c>
      <c r="N19" s="7"/>
      <c r="O19" s="7">
        <v>0</v>
      </c>
      <c r="P19" s="7"/>
      <c r="Q19" s="7">
        <v>1790563255</v>
      </c>
      <c r="R19" s="7"/>
      <c r="S19" s="7">
        <f t="shared" si="2"/>
        <v>1790563255</v>
      </c>
      <c r="T19" s="4"/>
      <c r="U19" s="9">
        <f t="shared" si="3"/>
        <v>2.9125517355995706E-3</v>
      </c>
    </row>
    <row r="20" spans="1:21">
      <c r="A20" s="1" t="s">
        <v>114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4"/>
      <c r="K20" s="9">
        <f t="shared" si="1"/>
        <v>0</v>
      </c>
      <c r="L20" s="4"/>
      <c r="M20" s="7">
        <v>0</v>
      </c>
      <c r="N20" s="7"/>
      <c r="O20" s="7">
        <v>0</v>
      </c>
      <c r="P20" s="7"/>
      <c r="Q20" s="7">
        <v>1958420769</v>
      </c>
      <c r="R20" s="7"/>
      <c r="S20" s="7">
        <f t="shared" si="2"/>
        <v>1958420769</v>
      </c>
      <c r="T20" s="4"/>
      <c r="U20" s="9">
        <f t="shared" si="3"/>
        <v>3.185590787623527E-3</v>
      </c>
    </row>
    <row r="21" spans="1:21">
      <c r="A21" s="1" t="s">
        <v>115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4"/>
      <c r="K21" s="9">
        <f t="shared" si="1"/>
        <v>0</v>
      </c>
      <c r="L21" s="4"/>
      <c r="M21" s="7">
        <v>0</v>
      </c>
      <c r="N21" s="7"/>
      <c r="O21" s="7">
        <v>0</v>
      </c>
      <c r="P21" s="7"/>
      <c r="Q21" s="7">
        <v>15762827148</v>
      </c>
      <c r="R21" s="7"/>
      <c r="S21" s="7">
        <f t="shared" si="2"/>
        <v>15762827148</v>
      </c>
      <c r="T21" s="4"/>
      <c r="U21" s="9">
        <f t="shared" si="3"/>
        <v>2.5640004305719673E-2</v>
      </c>
    </row>
    <row r="22" spans="1:21">
      <c r="A22" s="1" t="s">
        <v>118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4"/>
      <c r="K22" s="9">
        <f t="shared" si="1"/>
        <v>0</v>
      </c>
      <c r="L22" s="4"/>
      <c r="M22" s="7">
        <v>0</v>
      </c>
      <c r="N22" s="7"/>
      <c r="O22" s="7">
        <v>0</v>
      </c>
      <c r="P22" s="7"/>
      <c r="Q22" s="7">
        <v>4465559598</v>
      </c>
      <c r="R22" s="7"/>
      <c r="S22" s="7">
        <f t="shared" si="2"/>
        <v>4465559598</v>
      </c>
      <c r="T22" s="4"/>
      <c r="U22" s="9">
        <f t="shared" si="3"/>
        <v>7.2637329741127863E-3</v>
      </c>
    </row>
    <row r="23" spans="1:21">
      <c r="A23" s="1" t="s">
        <v>119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4"/>
      <c r="K23" s="9">
        <f t="shared" si="1"/>
        <v>0</v>
      </c>
      <c r="L23" s="4"/>
      <c r="M23" s="7">
        <v>0</v>
      </c>
      <c r="N23" s="7"/>
      <c r="O23" s="7">
        <v>0</v>
      </c>
      <c r="P23" s="7"/>
      <c r="Q23" s="7">
        <v>147850453</v>
      </c>
      <c r="R23" s="7"/>
      <c r="S23" s="7">
        <f t="shared" si="2"/>
        <v>147850453</v>
      </c>
      <c r="T23" s="4"/>
      <c r="U23" s="9">
        <f t="shared" si="3"/>
        <v>2.4049532586567726E-4</v>
      </c>
    </row>
    <row r="24" spans="1:21">
      <c r="A24" s="1" t="s">
        <v>36</v>
      </c>
      <c r="C24" s="7">
        <v>0</v>
      </c>
      <c r="D24" s="7"/>
      <c r="E24" s="7">
        <v>2613983065</v>
      </c>
      <c r="F24" s="7"/>
      <c r="G24" s="7">
        <v>0</v>
      </c>
      <c r="H24" s="7"/>
      <c r="I24" s="7">
        <f t="shared" si="0"/>
        <v>2613983065</v>
      </c>
      <c r="J24" s="4"/>
      <c r="K24" s="9">
        <f t="shared" si="1"/>
        <v>6.6082063108308716E-3</v>
      </c>
      <c r="L24" s="4"/>
      <c r="M24" s="7">
        <v>0</v>
      </c>
      <c r="N24" s="7"/>
      <c r="O24" s="7">
        <v>5183306068</v>
      </c>
      <c r="P24" s="7"/>
      <c r="Q24" s="7">
        <v>690552106</v>
      </c>
      <c r="R24" s="7"/>
      <c r="S24" s="7">
        <f t="shared" si="2"/>
        <v>5873858174</v>
      </c>
      <c r="T24" s="4"/>
      <c r="U24" s="9">
        <f t="shared" si="3"/>
        <v>9.5544883832375006E-3</v>
      </c>
    </row>
    <row r="25" spans="1:21">
      <c r="A25" s="1" t="s">
        <v>120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4"/>
      <c r="K25" s="9">
        <f t="shared" si="1"/>
        <v>0</v>
      </c>
      <c r="L25" s="4"/>
      <c r="M25" s="7">
        <v>0</v>
      </c>
      <c r="N25" s="7"/>
      <c r="O25" s="7">
        <v>0</v>
      </c>
      <c r="P25" s="7"/>
      <c r="Q25" s="7">
        <v>4895239383</v>
      </c>
      <c r="R25" s="7"/>
      <c r="S25" s="7">
        <f t="shared" si="2"/>
        <v>4895239383</v>
      </c>
      <c r="T25" s="4"/>
      <c r="U25" s="9">
        <f t="shared" si="3"/>
        <v>7.9626552825312058E-3</v>
      </c>
    </row>
    <row r="26" spans="1:21">
      <c r="A26" s="1" t="s">
        <v>39</v>
      </c>
      <c r="C26" s="7">
        <v>0</v>
      </c>
      <c r="D26" s="7"/>
      <c r="E26" s="7">
        <v>16635612172</v>
      </c>
      <c r="F26" s="7"/>
      <c r="G26" s="7">
        <v>0</v>
      </c>
      <c r="H26" s="7"/>
      <c r="I26" s="7">
        <f t="shared" si="0"/>
        <v>16635612172</v>
      </c>
      <c r="J26" s="4"/>
      <c r="K26" s="9">
        <f t="shared" si="1"/>
        <v>4.2055191103369013E-2</v>
      </c>
      <c r="L26" s="4"/>
      <c r="M26" s="7">
        <v>0</v>
      </c>
      <c r="N26" s="7"/>
      <c r="O26" s="7">
        <v>27151434623</v>
      </c>
      <c r="P26" s="7"/>
      <c r="Q26" s="7">
        <v>968043329</v>
      </c>
      <c r="R26" s="7"/>
      <c r="S26" s="7">
        <f t="shared" si="2"/>
        <v>28119477952</v>
      </c>
      <c r="T26" s="4"/>
      <c r="U26" s="9">
        <f t="shared" si="3"/>
        <v>4.5739481185349949E-2</v>
      </c>
    </row>
    <row r="27" spans="1:21">
      <c r="A27" s="1" t="s">
        <v>121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4"/>
      <c r="K27" s="9">
        <f t="shared" si="1"/>
        <v>0</v>
      </c>
      <c r="L27" s="4"/>
      <c r="M27" s="7">
        <v>0</v>
      </c>
      <c r="N27" s="7"/>
      <c r="O27" s="7">
        <v>0</v>
      </c>
      <c r="P27" s="7"/>
      <c r="Q27" s="7">
        <v>-51463978</v>
      </c>
      <c r="R27" s="7"/>
      <c r="S27" s="7">
        <f t="shared" si="2"/>
        <v>-51463978</v>
      </c>
      <c r="T27" s="4"/>
      <c r="U27" s="9">
        <f t="shared" si="3"/>
        <v>-8.371192585696065E-5</v>
      </c>
    </row>
    <row r="28" spans="1:21">
      <c r="A28" s="1" t="s">
        <v>122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4"/>
      <c r="K28" s="9">
        <f t="shared" si="1"/>
        <v>0</v>
      </c>
      <c r="L28" s="4"/>
      <c r="M28" s="7">
        <v>0</v>
      </c>
      <c r="N28" s="7"/>
      <c r="O28" s="7">
        <v>0</v>
      </c>
      <c r="P28" s="7"/>
      <c r="Q28" s="7">
        <v>2346380971</v>
      </c>
      <c r="R28" s="7"/>
      <c r="S28" s="7">
        <f t="shared" si="2"/>
        <v>2346380971</v>
      </c>
      <c r="T28" s="4"/>
      <c r="U28" s="9">
        <f t="shared" si="3"/>
        <v>3.8166515203417687E-3</v>
      </c>
    </row>
    <row r="29" spans="1:21">
      <c r="A29" s="1" t="s">
        <v>19</v>
      </c>
      <c r="C29" s="7">
        <v>0</v>
      </c>
      <c r="D29" s="7"/>
      <c r="E29" s="7">
        <v>9259575750</v>
      </c>
      <c r="F29" s="7"/>
      <c r="G29" s="7">
        <v>0</v>
      </c>
      <c r="H29" s="7"/>
      <c r="I29" s="7">
        <f t="shared" si="0"/>
        <v>9259575750</v>
      </c>
      <c r="J29" s="4"/>
      <c r="K29" s="9">
        <f t="shared" si="1"/>
        <v>2.3408409842458754E-2</v>
      </c>
      <c r="L29" s="4"/>
      <c r="M29" s="7">
        <v>5778364116</v>
      </c>
      <c r="N29" s="7"/>
      <c r="O29" s="7">
        <v>8881085271</v>
      </c>
      <c r="P29" s="7"/>
      <c r="Q29" s="7">
        <v>0</v>
      </c>
      <c r="R29" s="7"/>
      <c r="S29" s="7">
        <f t="shared" si="2"/>
        <v>14659449387</v>
      </c>
      <c r="T29" s="4"/>
      <c r="U29" s="9">
        <f t="shared" si="3"/>
        <v>2.3845236763244598E-2</v>
      </c>
    </row>
    <row r="30" spans="1:21">
      <c r="A30" s="1" t="s">
        <v>17</v>
      </c>
      <c r="C30" s="7">
        <v>0</v>
      </c>
      <c r="D30" s="7"/>
      <c r="E30" s="7">
        <v>316858688</v>
      </c>
      <c r="F30" s="7"/>
      <c r="G30" s="7">
        <v>0</v>
      </c>
      <c r="H30" s="7"/>
      <c r="I30" s="7">
        <f t="shared" si="0"/>
        <v>316858688</v>
      </c>
      <c r="J30" s="4"/>
      <c r="K30" s="9">
        <f t="shared" si="1"/>
        <v>8.0102568747253541E-4</v>
      </c>
      <c r="L30" s="4"/>
      <c r="M30" s="7">
        <v>0</v>
      </c>
      <c r="N30" s="7"/>
      <c r="O30" s="7">
        <v>538818391</v>
      </c>
      <c r="P30" s="7"/>
      <c r="Q30" s="7">
        <v>0</v>
      </c>
      <c r="R30" s="7"/>
      <c r="S30" s="7">
        <f t="shared" si="2"/>
        <v>538818391</v>
      </c>
      <c r="T30" s="4"/>
      <c r="U30" s="9">
        <f t="shared" si="3"/>
        <v>8.7644847815221037E-4</v>
      </c>
    </row>
    <row r="31" spans="1:21">
      <c r="A31" s="1" t="s">
        <v>30</v>
      </c>
      <c r="C31" s="7">
        <v>0</v>
      </c>
      <c r="D31" s="7"/>
      <c r="E31" s="7">
        <v>6714767412</v>
      </c>
      <c r="F31" s="7"/>
      <c r="G31" s="7">
        <v>0</v>
      </c>
      <c r="H31" s="7"/>
      <c r="I31" s="7">
        <f t="shared" si="0"/>
        <v>6714767412</v>
      </c>
      <c r="J31" s="4"/>
      <c r="K31" s="9">
        <f t="shared" si="1"/>
        <v>1.6975078753136405E-2</v>
      </c>
      <c r="L31" s="4"/>
      <c r="M31" s="7">
        <v>0</v>
      </c>
      <c r="N31" s="7"/>
      <c r="O31" s="7">
        <v>8174039111</v>
      </c>
      <c r="P31" s="7"/>
      <c r="Q31" s="7">
        <v>0</v>
      </c>
      <c r="R31" s="7"/>
      <c r="S31" s="7">
        <f t="shared" si="2"/>
        <v>8174039111</v>
      </c>
      <c r="T31" s="4"/>
      <c r="U31" s="9">
        <f t="shared" si="3"/>
        <v>1.3295990372371303E-2</v>
      </c>
    </row>
    <row r="32" spans="1:21">
      <c r="A32" s="1" t="s">
        <v>28</v>
      </c>
      <c r="C32" s="7">
        <v>0</v>
      </c>
      <c r="D32" s="7"/>
      <c r="E32" s="7">
        <v>13783781648</v>
      </c>
      <c r="F32" s="7"/>
      <c r="G32" s="7">
        <v>0</v>
      </c>
      <c r="H32" s="7"/>
      <c r="I32" s="7">
        <f t="shared" si="0"/>
        <v>13783781648</v>
      </c>
      <c r="J32" s="4"/>
      <c r="K32" s="9">
        <f t="shared" si="1"/>
        <v>3.4845701218583963E-2</v>
      </c>
      <c r="L32" s="4"/>
      <c r="M32" s="7">
        <v>0</v>
      </c>
      <c r="N32" s="7"/>
      <c r="O32" s="7">
        <v>18005257190</v>
      </c>
      <c r="P32" s="7"/>
      <c r="Q32" s="7">
        <v>0</v>
      </c>
      <c r="R32" s="7"/>
      <c r="S32" s="7">
        <f t="shared" si="2"/>
        <v>18005257190</v>
      </c>
      <c r="T32" s="4"/>
      <c r="U32" s="9">
        <f t="shared" si="3"/>
        <v>2.9287567994156761E-2</v>
      </c>
    </row>
    <row r="33" spans="1:21">
      <c r="A33" s="1" t="s">
        <v>25</v>
      </c>
      <c r="C33" s="7">
        <v>0</v>
      </c>
      <c r="D33" s="7"/>
      <c r="E33" s="7">
        <v>4831083000</v>
      </c>
      <c r="F33" s="7"/>
      <c r="G33" s="7">
        <v>0</v>
      </c>
      <c r="H33" s="7"/>
      <c r="I33" s="7">
        <f t="shared" si="0"/>
        <v>4831083000</v>
      </c>
      <c r="J33" s="4"/>
      <c r="K33" s="9">
        <f t="shared" si="1"/>
        <v>1.2213083396065437E-2</v>
      </c>
      <c r="L33" s="4"/>
      <c r="M33" s="7">
        <v>0</v>
      </c>
      <c r="N33" s="7"/>
      <c r="O33" s="7">
        <v>10921106838</v>
      </c>
      <c r="P33" s="7"/>
      <c r="Q33" s="7">
        <v>0</v>
      </c>
      <c r="R33" s="7"/>
      <c r="S33" s="7">
        <f t="shared" si="2"/>
        <v>10921106838</v>
      </c>
      <c r="T33" s="4"/>
      <c r="U33" s="9">
        <f t="shared" si="3"/>
        <v>1.7764403791300429E-2</v>
      </c>
    </row>
    <row r="34" spans="1:21">
      <c r="A34" s="1" t="s">
        <v>21</v>
      </c>
      <c r="C34" s="7">
        <v>0</v>
      </c>
      <c r="D34" s="7"/>
      <c r="E34" s="7">
        <v>24080993223</v>
      </c>
      <c r="F34" s="7"/>
      <c r="G34" s="7">
        <v>0</v>
      </c>
      <c r="H34" s="7"/>
      <c r="I34" s="7">
        <f t="shared" si="0"/>
        <v>24080993223</v>
      </c>
      <c r="J34" s="4"/>
      <c r="K34" s="9">
        <f t="shared" si="1"/>
        <v>6.0877277101756604E-2</v>
      </c>
      <c r="L34" s="4"/>
      <c r="M34" s="7">
        <v>0</v>
      </c>
      <c r="N34" s="7"/>
      <c r="O34" s="7">
        <v>19568025992</v>
      </c>
      <c r="P34" s="7"/>
      <c r="Q34" s="7">
        <v>0</v>
      </c>
      <c r="R34" s="7"/>
      <c r="S34" s="7">
        <f t="shared" si="2"/>
        <v>19568025992</v>
      </c>
      <c r="T34" s="4"/>
      <c r="U34" s="9">
        <f t="shared" si="3"/>
        <v>3.1829586531561607E-2</v>
      </c>
    </row>
    <row r="35" spans="1:21">
      <c r="A35" s="1" t="s">
        <v>31</v>
      </c>
      <c r="C35" s="7">
        <v>0</v>
      </c>
      <c r="D35" s="7"/>
      <c r="E35" s="7">
        <v>9045855000</v>
      </c>
      <c r="F35" s="7"/>
      <c r="G35" s="7">
        <v>0</v>
      </c>
      <c r="H35" s="7"/>
      <c r="I35" s="7">
        <f t="shared" si="0"/>
        <v>9045855000</v>
      </c>
      <c r="J35" s="4"/>
      <c r="K35" s="9">
        <f t="shared" si="1"/>
        <v>2.2868119116089602E-2</v>
      </c>
      <c r="L35" s="4"/>
      <c r="M35" s="7">
        <v>0</v>
      </c>
      <c r="N35" s="7"/>
      <c r="O35" s="7">
        <v>13525404345</v>
      </c>
      <c r="P35" s="7"/>
      <c r="Q35" s="7">
        <v>0</v>
      </c>
      <c r="R35" s="7"/>
      <c r="S35" s="7">
        <f t="shared" si="2"/>
        <v>13525404345</v>
      </c>
      <c r="T35" s="4"/>
      <c r="U35" s="9">
        <f t="shared" si="3"/>
        <v>2.2000585452489767E-2</v>
      </c>
    </row>
    <row r="36" spans="1:21">
      <c r="A36" s="1" t="s">
        <v>32</v>
      </c>
      <c r="C36" s="7">
        <v>0</v>
      </c>
      <c r="D36" s="7"/>
      <c r="E36" s="7">
        <v>10823216400</v>
      </c>
      <c r="F36" s="7"/>
      <c r="G36" s="7">
        <v>0</v>
      </c>
      <c r="H36" s="7"/>
      <c r="I36" s="7">
        <f t="shared" si="0"/>
        <v>10823216400</v>
      </c>
      <c r="J36" s="4"/>
      <c r="K36" s="9">
        <f t="shared" si="1"/>
        <v>2.7361327575382812E-2</v>
      </c>
      <c r="L36" s="4"/>
      <c r="M36" s="7">
        <v>0</v>
      </c>
      <c r="N36" s="7"/>
      <c r="O36" s="7">
        <v>19681055221</v>
      </c>
      <c r="P36" s="7"/>
      <c r="Q36" s="7">
        <v>0</v>
      </c>
      <c r="R36" s="7"/>
      <c r="S36" s="7">
        <f t="shared" si="2"/>
        <v>19681055221</v>
      </c>
      <c r="T36" s="4"/>
      <c r="U36" s="9">
        <f t="shared" si="3"/>
        <v>3.2013441235481256E-2</v>
      </c>
    </row>
    <row r="37" spans="1:21">
      <c r="A37" s="1" t="s">
        <v>41</v>
      </c>
      <c r="C37" s="7">
        <v>0</v>
      </c>
      <c r="D37" s="7"/>
      <c r="E37" s="7">
        <v>766173917</v>
      </c>
      <c r="F37" s="7"/>
      <c r="G37" s="7">
        <v>0</v>
      </c>
      <c r="H37" s="7"/>
      <c r="I37" s="7">
        <f t="shared" si="0"/>
        <v>766173917</v>
      </c>
      <c r="J37" s="4"/>
      <c r="K37" s="9">
        <f t="shared" si="1"/>
        <v>1.93690440512223E-3</v>
      </c>
      <c r="L37" s="4"/>
      <c r="M37" s="7">
        <v>0</v>
      </c>
      <c r="N37" s="7"/>
      <c r="O37" s="7">
        <v>766173917</v>
      </c>
      <c r="P37" s="7"/>
      <c r="Q37" s="7">
        <v>0</v>
      </c>
      <c r="R37" s="7"/>
      <c r="S37" s="7">
        <f t="shared" si="2"/>
        <v>766173917</v>
      </c>
      <c r="T37" s="4"/>
      <c r="U37" s="9">
        <f t="shared" si="3"/>
        <v>1.2462677124073292E-3</v>
      </c>
    </row>
    <row r="38" spans="1:21">
      <c r="A38" s="1" t="s">
        <v>29</v>
      </c>
      <c r="C38" s="7">
        <v>0</v>
      </c>
      <c r="D38" s="7"/>
      <c r="E38" s="7">
        <v>10315814135</v>
      </c>
      <c r="F38" s="7"/>
      <c r="G38" s="7">
        <v>0</v>
      </c>
      <c r="H38" s="7"/>
      <c r="I38" s="7">
        <f t="shared" si="0"/>
        <v>10315814135</v>
      </c>
      <c r="J38" s="4"/>
      <c r="K38" s="9">
        <f t="shared" si="1"/>
        <v>2.6078603561368256E-2</v>
      </c>
      <c r="L38" s="4"/>
      <c r="M38" s="7">
        <v>0</v>
      </c>
      <c r="N38" s="7"/>
      <c r="O38" s="7">
        <v>14491233448</v>
      </c>
      <c r="P38" s="7"/>
      <c r="Q38" s="7">
        <v>0</v>
      </c>
      <c r="R38" s="7"/>
      <c r="S38" s="7">
        <f t="shared" si="2"/>
        <v>14491233448</v>
      </c>
      <c r="T38" s="4"/>
      <c r="U38" s="9">
        <f t="shared" si="3"/>
        <v>2.3571614692802882E-2</v>
      </c>
    </row>
    <row r="39" spans="1:21">
      <c r="A39" s="1" t="s">
        <v>15</v>
      </c>
      <c r="C39" s="7">
        <v>0</v>
      </c>
      <c r="D39" s="7"/>
      <c r="E39" s="7">
        <v>24014217040</v>
      </c>
      <c r="F39" s="7"/>
      <c r="G39" s="7">
        <v>0</v>
      </c>
      <c r="H39" s="7"/>
      <c r="I39" s="7">
        <f t="shared" si="0"/>
        <v>24014217040</v>
      </c>
      <c r="J39" s="4"/>
      <c r="K39" s="9">
        <f t="shared" si="1"/>
        <v>6.0708465451894671E-2</v>
      </c>
      <c r="L39" s="4"/>
      <c r="M39" s="7">
        <v>0</v>
      </c>
      <c r="N39" s="7"/>
      <c r="O39" s="7">
        <v>15382244351</v>
      </c>
      <c r="P39" s="7"/>
      <c r="Q39" s="7">
        <v>0</v>
      </c>
      <c r="R39" s="7"/>
      <c r="S39" s="7">
        <f t="shared" si="2"/>
        <v>15382244351</v>
      </c>
      <c r="T39" s="4"/>
      <c r="U39" s="9">
        <f t="shared" si="3"/>
        <v>2.5020943748743321E-2</v>
      </c>
    </row>
    <row r="40" spans="1:21">
      <c r="A40" s="1" t="s">
        <v>22</v>
      </c>
      <c r="C40" s="7">
        <v>0</v>
      </c>
      <c r="D40" s="7"/>
      <c r="E40" s="7">
        <v>21070679040</v>
      </c>
      <c r="F40" s="7"/>
      <c r="G40" s="7">
        <v>0</v>
      </c>
      <c r="H40" s="7"/>
      <c r="I40" s="7">
        <f t="shared" si="0"/>
        <v>21070679040</v>
      </c>
      <c r="J40" s="4"/>
      <c r="K40" s="9">
        <f t="shared" si="1"/>
        <v>5.3267137063728362E-2</v>
      </c>
      <c r="L40" s="4"/>
      <c r="M40" s="7">
        <v>0</v>
      </c>
      <c r="N40" s="7"/>
      <c r="O40" s="7">
        <v>32923665492</v>
      </c>
      <c r="P40" s="7"/>
      <c r="Q40" s="7">
        <v>0</v>
      </c>
      <c r="R40" s="7"/>
      <c r="S40" s="7">
        <f t="shared" si="2"/>
        <v>32923665492</v>
      </c>
      <c r="T40" s="4"/>
      <c r="U40" s="9">
        <f t="shared" si="3"/>
        <v>5.3554030444472787E-2</v>
      </c>
    </row>
    <row r="41" spans="1:21">
      <c r="A41" s="1" t="s">
        <v>43</v>
      </c>
      <c r="C41" s="7">
        <v>0</v>
      </c>
      <c r="D41" s="7"/>
      <c r="E41" s="7">
        <v>3680783750</v>
      </c>
      <c r="F41" s="7"/>
      <c r="G41" s="7">
        <v>0</v>
      </c>
      <c r="H41" s="7"/>
      <c r="I41" s="7">
        <f t="shared" si="0"/>
        <v>3680783750</v>
      </c>
      <c r="J41" s="4"/>
      <c r="K41" s="9">
        <f t="shared" si="1"/>
        <v>9.3051017549548361E-3</v>
      </c>
      <c r="L41" s="4"/>
      <c r="M41" s="7">
        <v>0</v>
      </c>
      <c r="N41" s="7"/>
      <c r="O41" s="7">
        <v>3680783750</v>
      </c>
      <c r="P41" s="7"/>
      <c r="Q41" s="7">
        <v>0</v>
      </c>
      <c r="R41" s="7"/>
      <c r="S41" s="7">
        <f t="shared" si="2"/>
        <v>3680783750</v>
      </c>
      <c r="T41" s="4"/>
      <c r="U41" s="9">
        <f t="shared" si="3"/>
        <v>5.9872071369124549E-3</v>
      </c>
    </row>
    <row r="42" spans="1:21">
      <c r="A42" s="1" t="s">
        <v>40</v>
      </c>
      <c r="C42" s="7">
        <v>0</v>
      </c>
      <c r="D42" s="7"/>
      <c r="E42" s="7">
        <v>8546519986</v>
      </c>
      <c r="F42" s="7"/>
      <c r="G42" s="7">
        <v>0</v>
      </c>
      <c r="H42" s="7"/>
      <c r="I42" s="7">
        <f t="shared" si="0"/>
        <v>8546519986</v>
      </c>
      <c r="J42" s="4"/>
      <c r="K42" s="9">
        <f t="shared" si="1"/>
        <v>2.1605789288894024E-2</v>
      </c>
      <c r="L42" s="4"/>
      <c r="M42" s="7">
        <v>0</v>
      </c>
      <c r="N42" s="7"/>
      <c r="O42" s="7">
        <v>16947868147</v>
      </c>
      <c r="P42" s="7"/>
      <c r="Q42" s="7">
        <v>0</v>
      </c>
      <c r="R42" s="7"/>
      <c r="S42" s="7">
        <f t="shared" si="2"/>
        <v>16947868147</v>
      </c>
      <c r="T42" s="4"/>
      <c r="U42" s="9">
        <f t="shared" si="3"/>
        <v>2.7567606253741384E-2</v>
      </c>
    </row>
    <row r="43" spans="1:21">
      <c r="A43" s="1" t="s">
        <v>24</v>
      </c>
      <c r="C43" s="7">
        <v>0</v>
      </c>
      <c r="D43" s="7"/>
      <c r="E43" s="7">
        <v>24148634366</v>
      </c>
      <c r="F43" s="7"/>
      <c r="G43" s="7">
        <v>0</v>
      </c>
      <c r="H43" s="7"/>
      <c r="I43" s="7">
        <f t="shared" si="0"/>
        <v>24148634366</v>
      </c>
      <c r="J43" s="4"/>
      <c r="K43" s="9">
        <f t="shared" si="1"/>
        <v>6.1048275389400219E-2</v>
      </c>
      <c r="L43" s="4"/>
      <c r="M43" s="7">
        <v>0</v>
      </c>
      <c r="N43" s="7"/>
      <c r="O43" s="7">
        <v>24684161627</v>
      </c>
      <c r="P43" s="7"/>
      <c r="Q43" s="7">
        <v>0</v>
      </c>
      <c r="R43" s="7"/>
      <c r="S43" s="7">
        <f t="shared" si="2"/>
        <v>24684161627</v>
      </c>
      <c r="T43" s="4"/>
      <c r="U43" s="9">
        <f t="shared" si="3"/>
        <v>4.0151554315538088E-2</v>
      </c>
    </row>
    <row r="44" spans="1:21">
      <c r="A44" s="1" t="s">
        <v>33</v>
      </c>
      <c r="C44" s="7">
        <v>0</v>
      </c>
      <c r="D44" s="7"/>
      <c r="E44" s="7">
        <v>8308803705</v>
      </c>
      <c r="F44" s="7"/>
      <c r="G44" s="7">
        <v>0</v>
      </c>
      <c r="H44" s="7"/>
      <c r="I44" s="7">
        <f t="shared" si="0"/>
        <v>8308803705</v>
      </c>
      <c r="J44" s="4"/>
      <c r="K44" s="9">
        <f t="shared" si="1"/>
        <v>2.1004837335790439E-2</v>
      </c>
      <c r="L44" s="4"/>
      <c r="M44" s="7">
        <v>0</v>
      </c>
      <c r="N44" s="7"/>
      <c r="O44" s="7">
        <v>8541305276</v>
      </c>
      <c r="P44" s="7"/>
      <c r="Q44" s="7">
        <v>0</v>
      </c>
      <c r="R44" s="7"/>
      <c r="S44" s="7">
        <f t="shared" si="2"/>
        <v>8541305276</v>
      </c>
      <c r="T44" s="4"/>
      <c r="U44" s="9">
        <f t="shared" si="3"/>
        <v>1.3893389935503602E-2</v>
      </c>
    </row>
    <row r="45" spans="1:21" ht="24.75" thickBot="1">
      <c r="C45" s="11">
        <f>SUM(C8:C44)</f>
        <v>0</v>
      </c>
      <c r="D45" s="4"/>
      <c r="E45" s="11">
        <f>SUM(E8:E44)</f>
        <v>337235006898</v>
      </c>
      <c r="F45" s="4"/>
      <c r="G45" s="11">
        <f>SUM(G8:G44)</f>
        <v>58331193981</v>
      </c>
      <c r="H45" s="4"/>
      <c r="I45" s="11">
        <f>SUM(I8:I44)</f>
        <v>395566200879</v>
      </c>
      <c r="J45" s="4"/>
      <c r="K45" s="12">
        <f>SUM(K8:K44)</f>
        <v>0.99999999999999989</v>
      </c>
      <c r="L45" s="4"/>
      <c r="M45" s="11">
        <f>SUM(M8:M44)</f>
        <v>16924475316</v>
      </c>
      <c r="N45" s="4"/>
      <c r="O45" s="11">
        <f>SUM(O8:O44)</f>
        <v>468219797680</v>
      </c>
      <c r="P45" s="4"/>
      <c r="Q45" s="11">
        <f>SUM(Q8:Q44)</f>
        <v>129630473531</v>
      </c>
      <c r="R45" s="4"/>
      <c r="S45" s="11">
        <f>SUM(S8:S44)</f>
        <v>614774746527</v>
      </c>
      <c r="T45" s="4"/>
      <c r="U45" s="12">
        <f>SUM(U8:U44)</f>
        <v>0.99999999999999967</v>
      </c>
    </row>
    <row r="46" spans="1:21" ht="24.75" thickTop="1">
      <c r="C46" s="6"/>
      <c r="D46" s="4"/>
      <c r="E46" s="6"/>
      <c r="F46" s="4"/>
      <c r="G46" s="6"/>
      <c r="H46" s="4"/>
      <c r="I46" s="4"/>
      <c r="J46" s="4"/>
      <c r="K46" s="4"/>
      <c r="L46" s="4"/>
      <c r="M46" s="6"/>
      <c r="N46" s="4"/>
      <c r="O46" s="6"/>
      <c r="P46" s="4"/>
      <c r="Q46" s="6"/>
      <c r="R46" s="4"/>
      <c r="S46" s="4"/>
      <c r="T46" s="4"/>
      <c r="U46" s="4"/>
    </row>
    <row r="47" spans="1:2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7"/>
  <sheetViews>
    <sheetView rightToLeft="1" workbookViewId="0">
      <selection activeCell="A27" sqref="A27:XFD27"/>
    </sheetView>
  </sheetViews>
  <sheetFormatPr defaultRowHeight="24"/>
  <cols>
    <col min="1" max="1" width="28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22.5703125" style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96</v>
      </c>
      <c r="C6" s="17" t="s">
        <v>94</v>
      </c>
      <c r="D6" s="17" t="s">
        <v>94</v>
      </c>
      <c r="E6" s="17" t="s">
        <v>94</v>
      </c>
      <c r="F6" s="17" t="s">
        <v>94</v>
      </c>
      <c r="G6" s="17" t="s">
        <v>94</v>
      </c>
      <c r="H6" s="17" t="s">
        <v>94</v>
      </c>
      <c r="I6" s="17" t="s">
        <v>94</v>
      </c>
      <c r="K6" s="17" t="s">
        <v>95</v>
      </c>
      <c r="L6" s="17" t="s">
        <v>95</v>
      </c>
      <c r="M6" s="17" t="s">
        <v>95</v>
      </c>
      <c r="N6" s="17" t="s">
        <v>95</v>
      </c>
      <c r="O6" s="17" t="s">
        <v>95</v>
      </c>
      <c r="P6" s="17" t="s">
        <v>95</v>
      </c>
      <c r="Q6" s="17" t="s">
        <v>95</v>
      </c>
    </row>
    <row r="7" spans="1:17" ht="24.75">
      <c r="A7" s="17" t="s">
        <v>96</v>
      </c>
      <c r="C7" s="17" t="s">
        <v>139</v>
      </c>
      <c r="E7" s="17" t="s">
        <v>136</v>
      </c>
      <c r="G7" s="17" t="s">
        <v>137</v>
      </c>
      <c r="I7" s="17" t="s">
        <v>140</v>
      </c>
      <c r="K7" s="17" t="s">
        <v>139</v>
      </c>
      <c r="M7" s="17" t="s">
        <v>136</v>
      </c>
      <c r="O7" s="17" t="s">
        <v>137</v>
      </c>
      <c r="Q7" s="17" t="s">
        <v>140</v>
      </c>
    </row>
    <row r="8" spans="1:17">
      <c r="A8" s="1" t="s">
        <v>59</v>
      </c>
      <c r="C8" s="7">
        <v>0</v>
      </c>
      <c r="D8" s="7"/>
      <c r="E8" s="7">
        <v>1923697637</v>
      </c>
      <c r="F8" s="7"/>
      <c r="G8" s="7">
        <v>1011270306</v>
      </c>
      <c r="H8" s="7"/>
      <c r="I8" s="7">
        <f>C8+E8+G8</f>
        <v>2934967943</v>
      </c>
      <c r="J8" s="7"/>
      <c r="K8" s="7">
        <v>0</v>
      </c>
      <c r="L8" s="7"/>
      <c r="M8" s="7">
        <v>4765424824</v>
      </c>
      <c r="N8" s="7"/>
      <c r="O8" s="7">
        <v>1011270306</v>
      </c>
      <c r="P8" s="7"/>
      <c r="Q8" s="7">
        <f>O8+M8+K8</f>
        <v>5776695130</v>
      </c>
    </row>
    <row r="9" spans="1:17">
      <c r="A9" s="1" t="s">
        <v>123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25" si="0">C9+E9+G9</f>
        <v>0</v>
      </c>
      <c r="J9" s="7"/>
      <c r="K9" s="7">
        <v>0</v>
      </c>
      <c r="L9" s="7"/>
      <c r="M9" s="7">
        <v>0</v>
      </c>
      <c r="N9" s="7"/>
      <c r="O9" s="7">
        <v>13570544541</v>
      </c>
      <c r="P9" s="7"/>
      <c r="Q9" s="7">
        <f t="shared" ref="Q9:Q24" si="1">O9+M9+K9</f>
        <v>13570544541</v>
      </c>
    </row>
    <row r="10" spans="1:17">
      <c r="A10" s="1" t="s">
        <v>124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16648729175</v>
      </c>
      <c r="P10" s="7"/>
      <c r="Q10" s="7">
        <f t="shared" si="1"/>
        <v>16648729175</v>
      </c>
    </row>
    <row r="11" spans="1:17">
      <c r="A11" s="1" t="s">
        <v>125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15249900458</v>
      </c>
      <c r="P11" s="7"/>
      <c r="Q11" s="7">
        <f t="shared" si="1"/>
        <v>15249900458</v>
      </c>
    </row>
    <row r="12" spans="1:17">
      <c r="A12" s="1" t="s">
        <v>126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3851862718</v>
      </c>
      <c r="P12" s="7"/>
      <c r="Q12" s="7">
        <f t="shared" si="1"/>
        <v>3851862718</v>
      </c>
    </row>
    <row r="13" spans="1:17">
      <c r="A13" s="1" t="s">
        <v>127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132542960</v>
      </c>
      <c r="P13" s="7"/>
      <c r="Q13" s="7">
        <f t="shared" si="1"/>
        <v>132542960</v>
      </c>
    </row>
    <row r="14" spans="1:17">
      <c r="A14" s="1" t="s">
        <v>128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100944428</v>
      </c>
      <c r="P14" s="7"/>
      <c r="Q14" s="7">
        <f t="shared" si="1"/>
        <v>100944428</v>
      </c>
    </row>
    <row r="15" spans="1:17">
      <c r="A15" s="1" t="s">
        <v>129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98839893</v>
      </c>
      <c r="P15" s="7"/>
      <c r="Q15" s="7">
        <f t="shared" si="1"/>
        <v>98839893</v>
      </c>
    </row>
    <row r="16" spans="1:17">
      <c r="A16" s="1" t="s">
        <v>130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290918029</v>
      </c>
      <c r="P16" s="7"/>
      <c r="Q16" s="7">
        <f t="shared" si="1"/>
        <v>290918029</v>
      </c>
    </row>
    <row r="17" spans="1:17">
      <c r="A17" s="1" t="s">
        <v>131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31119478</v>
      </c>
      <c r="P17" s="7"/>
      <c r="Q17" s="7">
        <f t="shared" si="1"/>
        <v>31119478</v>
      </c>
    </row>
    <row r="18" spans="1:17">
      <c r="A18" s="1" t="s">
        <v>132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1241898720</v>
      </c>
      <c r="P18" s="7"/>
      <c r="Q18" s="7">
        <f t="shared" si="1"/>
        <v>1241898720</v>
      </c>
    </row>
    <row r="19" spans="1:17">
      <c r="A19" s="1" t="s">
        <v>133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206148844</v>
      </c>
      <c r="P19" s="7"/>
      <c r="Q19" s="7">
        <f t="shared" si="1"/>
        <v>206148844</v>
      </c>
    </row>
    <row r="20" spans="1:17">
      <c r="A20" s="1" t="s">
        <v>134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3240359</v>
      </c>
      <c r="P20" s="7"/>
      <c r="Q20" s="7">
        <f t="shared" si="1"/>
        <v>3240359</v>
      </c>
    </row>
    <row r="21" spans="1:17">
      <c r="A21" s="1" t="s">
        <v>64</v>
      </c>
      <c r="C21" s="7">
        <v>0</v>
      </c>
      <c r="D21" s="7"/>
      <c r="E21" s="7">
        <v>-33429346</v>
      </c>
      <c r="F21" s="7"/>
      <c r="G21" s="7">
        <v>0</v>
      </c>
      <c r="H21" s="7"/>
      <c r="I21" s="7">
        <f t="shared" si="0"/>
        <v>-33429346</v>
      </c>
      <c r="J21" s="7"/>
      <c r="K21" s="7">
        <v>0</v>
      </c>
      <c r="L21" s="7"/>
      <c r="M21" s="7">
        <v>-33429346</v>
      </c>
      <c r="N21" s="7"/>
      <c r="O21" s="7">
        <v>0</v>
      </c>
      <c r="P21" s="7"/>
      <c r="Q21" s="7">
        <f t="shared" si="1"/>
        <v>-33429346</v>
      </c>
    </row>
    <row r="22" spans="1:17">
      <c r="A22" s="1" t="s">
        <v>61</v>
      </c>
      <c r="C22" s="7">
        <v>0</v>
      </c>
      <c r="D22" s="7"/>
      <c r="E22" s="7">
        <v>2984735947</v>
      </c>
      <c r="F22" s="7"/>
      <c r="G22" s="7">
        <v>0</v>
      </c>
      <c r="H22" s="7"/>
      <c r="I22" s="7">
        <f t="shared" si="0"/>
        <v>2984735947</v>
      </c>
      <c r="J22" s="7"/>
      <c r="K22" s="7">
        <v>0</v>
      </c>
      <c r="L22" s="7"/>
      <c r="M22" s="7">
        <v>4605846314</v>
      </c>
      <c r="N22" s="7"/>
      <c r="O22" s="7">
        <v>0</v>
      </c>
      <c r="P22" s="7"/>
      <c r="Q22" s="7">
        <f t="shared" si="1"/>
        <v>4605846314</v>
      </c>
    </row>
    <row r="23" spans="1:17">
      <c r="A23" s="1" t="s">
        <v>53</v>
      </c>
      <c r="C23" s="7">
        <v>0</v>
      </c>
      <c r="D23" s="7"/>
      <c r="E23" s="7">
        <v>9046226791</v>
      </c>
      <c r="F23" s="7"/>
      <c r="G23" s="7">
        <v>0</v>
      </c>
      <c r="H23" s="7"/>
      <c r="I23" s="7">
        <f t="shared" si="0"/>
        <v>9046226791</v>
      </c>
      <c r="J23" s="7"/>
      <c r="K23" s="7">
        <v>0</v>
      </c>
      <c r="L23" s="7"/>
      <c r="M23" s="7">
        <v>41552830245</v>
      </c>
      <c r="N23" s="7"/>
      <c r="O23" s="7">
        <v>0</v>
      </c>
      <c r="P23" s="7"/>
      <c r="Q23" s="7">
        <f t="shared" si="1"/>
        <v>41552830245</v>
      </c>
    </row>
    <row r="24" spans="1:17">
      <c r="A24" s="1" t="s">
        <v>57</v>
      </c>
      <c r="C24" s="7">
        <v>0</v>
      </c>
      <c r="D24" s="7"/>
      <c r="E24" s="7">
        <v>5614632162</v>
      </c>
      <c r="F24" s="7"/>
      <c r="G24" s="7">
        <v>0</v>
      </c>
      <c r="H24" s="7"/>
      <c r="I24" s="7">
        <f t="shared" si="0"/>
        <v>5614632162</v>
      </c>
      <c r="J24" s="7"/>
      <c r="K24" s="7">
        <v>0</v>
      </c>
      <c r="L24" s="7"/>
      <c r="M24" s="7">
        <v>14848219877</v>
      </c>
      <c r="N24" s="7"/>
      <c r="O24" s="7">
        <v>0</v>
      </c>
      <c r="P24" s="7"/>
      <c r="Q24" s="7">
        <f t="shared" si="1"/>
        <v>14848219877</v>
      </c>
    </row>
    <row r="25" spans="1:17">
      <c r="A25" s="1" t="s">
        <v>67</v>
      </c>
      <c r="C25" s="7">
        <v>0</v>
      </c>
      <c r="D25" s="7"/>
      <c r="E25" s="7">
        <v>643941822</v>
      </c>
      <c r="F25" s="7"/>
      <c r="G25" s="7">
        <v>0</v>
      </c>
      <c r="H25" s="7"/>
      <c r="I25" s="7">
        <f t="shared" si="0"/>
        <v>643941822</v>
      </c>
      <c r="J25" s="7"/>
      <c r="K25" s="7">
        <v>0</v>
      </c>
      <c r="L25" s="7"/>
      <c r="M25" s="7">
        <v>643941822</v>
      </c>
      <c r="N25" s="7"/>
      <c r="O25" s="7">
        <v>0</v>
      </c>
      <c r="P25" s="7"/>
      <c r="Q25" s="7">
        <f>O25+M25+K25</f>
        <v>643941822</v>
      </c>
    </row>
    <row r="26" spans="1:17" ht="24.75" thickBot="1">
      <c r="C26" s="8">
        <f>SUM(C8:C25)</f>
        <v>0</v>
      </c>
      <c r="D26" s="7"/>
      <c r="E26" s="8">
        <f>SUM(E8:E25)</f>
        <v>20179805013</v>
      </c>
      <c r="F26" s="7"/>
      <c r="G26" s="8">
        <f>SUM(G8:G25)</f>
        <v>1011270306</v>
      </c>
      <c r="H26" s="7"/>
      <c r="I26" s="8">
        <f>SUM(I8:I25)</f>
        <v>21191075319</v>
      </c>
      <c r="J26" s="7"/>
      <c r="K26" s="8">
        <f>SUM(K8:K25)</f>
        <v>0</v>
      </c>
      <c r="L26" s="7"/>
      <c r="M26" s="8">
        <f>SUM(M8:M25)</f>
        <v>66382833736</v>
      </c>
      <c r="N26" s="7"/>
      <c r="O26" s="8">
        <f>SUM(O8:O25)</f>
        <v>52437959909</v>
      </c>
      <c r="P26" s="7"/>
      <c r="Q26" s="8">
        <f>SUM(Q8:Q25)</f>
        <v>118820793645</v>
      </c>
    </row>
    <row r="27" spans="1:17" ht="24.75" thickTop="1">
      <c r="E27" s="14"/>
      <c r="G27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/>
  <cols>
    <col min="1" max="1" width="20.140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141</v>
      </c>
      <c r="B6" s="17" t="s">
        <v>141</v>
      </c>
      <c r="C6" s="17" t="s">
        <v>141</v>
      </c>
      <c r="E6" s="17" t="s">
        <v>94</v>
      </c>
      <c r="F6" s="17" t="s">
        <v>94</v>
      </c>
      <c r="G6" s="17" t="s">
        <v>94</v>
      </c>
      <c r="I6" s="17" t="s">
        <v>95</v>
      </c>
      <c r="J6" s="17" t="s">
        <v>95</v>
      </c>
      <c r="K6" s="17" t="s">
        <v>95</v>
      </c>
    </row>
    <row r="7" spans="1:11" ht="24.75">
      <c r="A7" s="17" t="s">
        <v>142</v>
      </c>
      <c r="C7" s="17" t="s">
        <v>79</v>
      </c>
      <c r="E7" s="17" t="s">
        <v>143</v>
      </c>
      <c r="G7" s="17" t="s">
        <v>144</v>
      </c>
      <c r="I7" s="17" t="s">
        <v>143</v>
      </c>
      <c r="K7" s="17" t="s">
        <v>144</v>
      </c>
    </row>
    <row r="8" spans="1:11">
      <c r="A8" s="1" t="s">
        <v>85</v>
      </c>
      <c r="C8" s="4" t="s">
        <v>86</v>
      </c>
      <c r="D8" s="4"/>
      <c r="E8" s="6">
        <v>0</v>
      </c>
      <c r="F8" s="4"/>
      <c r="G8" s="9">
        <f>E8/$E$10</f>
        <v>0</v>
      </c>
      <c r="H8" s="4"/>
      <c r="I8" s="6">
        <v>5176083</v>
      </c>
      <c r="J8" s="4"/>
      <c r="K8" s="9">
        <f>I8/I$10</f>
        <v>1.3887715946629655E-2</v>
      </c>
    </row>
    <row r="9" spans="1:11">
      <c r="A9" s="1" t="s">
        <v>89</v>
      </c>
      <c r="C9" s="4" t="s">
        <v>90</v>
      </c>
      <c r="D9" s="4"/>
      <c r="E9" s="6">
        <v>131980455</v>
      </c>
      <c r="F9" s="4"/>
      <c r="G9" s="9">
        <f>E9/$E$10</f>
        <v>1</v>
      </c>
      <c r="H9" s="4"/>
      <c r="I9" s="6">
        <v>367533369</v>
      </c>
      <c r="J9" s="4"/>
      <c r="K9" s="9">
        <f>I9/I$10</f>
        <v>0.98611228405337037</v>
      </c>
    </row>
    <row r="10" spans="1:11" ht="24.75" thickBot="1">
      <c r="C10" s="4"/>
      <c r="D10" s="4"/>
      <c r="E10" s="11">
        <f>SUM(E8:E9)</f>
        <v>131980455</v>
      </c>
      <c r="F10" s="4"/>
      <c r="G10" s="12">
        <f>SUM(G8:G9)</f>
        <v>1</v>
      </c>
      <c r="H10" s="4"/>
      <c r="I10" s="11">
        <f>SUM(I8:I9)</f>
        <v>372709452</v>
      </c>
      <c r="J10" s="4"/>
      <c r="K10" s="12">
        <f>SUM(K8:K9)</f>
        <v>1</v>
      </c>
    </row>
    <row r="11" spans="1:11" ht="24.75" thickTop="1">
      <c r="C11" s="4"/>
      <c r="D11" s="4"/>
      <c r="E11" s="4"/>
      <c r="F11" s="4"/>
      <c r="G11" s="4"/>
      <c r="H11" s="4"/>
      <c r="I11" s="4"/>
      <c r="J11" s="4"/>
      <c r="K1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activeCellId="1" sqref="E9 C9"/>
    </sheetView>
  </sheetViews>
  <sheetFormatPr defaultRowHeight="24"/>
  <cols>
    <col min="1" max="1" width="39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92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" customHeight="1">
      <c r="C5" s="16" t="s">
        <v>94</v>
      </c>
      <c r="E5" s="2" t="s">
        <v>153</v>
      </c>
    </row>
    <row r="6" spans="1:5" ht="24.75">
      <c r="A6" s="16" t="s">
        <v>145</v>
      </c>
      <c r="C6" s="17"/>
      <c r="E6" s="5" t="s">
        <v>154</v>
      </c>
    </row>
    <row r="7" spans="1:5" ht="24.75">
      <c r="A7" s="17" t="s">
        <v>145</v>
      </c>
      <c r="C7" s="17" t="s">
        <v>82</v>
      </c>
      <c r="E7" s="17" t="s">
        <v>82</v>
      </c>
    </row>
    <row r="8" spans="1:5" ht="24.75">
      <c r="A8" s="2" t="s">
        <v>146</v>
      </c>
      <c r="C8" s="6">
        <v>7701</v>
      </c>
      <c r="D8" s="4"/>
      <c r="E8" s="6">
        <v>52469679</v>
      </c>
    </row>
    <row r="9" spans="1:5" ht="25.5" thickBot="1">
      <c r="A9" s="2" t="s">
        <v>101</v>
      </c>
      <c r="C9" s="11">
        <v>7701</v>
      </c>
      <c r="D9" s="4"/>
      <c r="E9" s="11">
        <v>52469679</v>
      </c>
    </row>
    <row r="10" spans="1:5" ht="24.75" thickTop="1">
      <c r="C10" s="4"/>
      <c r="D10" s="4"/>
      <c r="E10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0"/>
  <sheetViews>
    <sheetView rightToLeft="1" topLeftCell="B28" workbookViewId="0">
      <selection activeCell="Y40" sqref="Y40"/>
    </sheetView>
  </sheetViews>
  <sheetFormatPr defaultRowHeight="24"/>
  <cols>
    <col min="1" max="1" width="29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150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35842666</v>
      </c>
      <c r="D9" s="7"/>
      <c r="E9" s="7">
        <v>148513005480</v>
      </c>
      <c r="F9" s="7"/>
      <c r="G9" s="7">
        <v>139881032791.04001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35842666</v>
      </c>
      <c r="R9" s="7"/>
      <c r="S9" s="7">
        <v>4600</v>
      </c>
      <c r="T9" s="7"/>
      <c r="U9" s="7">
        <v>148513005480</v>
      </c>
      <c r="V9" s="7"/>
      <c r="W9" s="7">
        <v>163895249831.57999</v>
      </c>
      <c r="X9" s="4"/>
      <c r="Y9" s="9">
        <v>5.6591585094501538E-2</v>
      </c>
    </row>
    <row r="10" spans="1:25">
      <c r="A10" s="1" t="s">
        <v>16</v>
      </c>
      <c r="C10" s="7">
        <v>11500000</v>
      </c>
      <c r="D10" s="7"/>
      <c r="E10" s="7">
        <v>72999213597</v>
      </c>
      <c r="F10" s="7"/>
      <c r="G10" s="7">
        <v>77391762750</v>
      </c>
      <c r="H10" s="7"/>
      <c r="I10" s="7">
        <v>1655263</v>
      </c>
      <c r="J10" s="7"/>
      <c r="K10" s="7">
        <v>0</v>
      </c>
      <c r="L10" s="7"/>
      <c r="M10" s="7">
        <v>-4091295</v>
      </c>
      <c r="N10" s="7"/>
      <c r="O10" s="7">
        <v>33560282757</v>
      </c>
      <c r="P10" s="7"/>
      <c r="Q10" s="7">
        <v>9063968</v>
      </c>
      <c r="R10" s="7"/>
      <c r="S10" s="7">
        <v>8220</v>
      </c>
      <c r="T10" s="7"/>
      <c r="U10" s="7">
        <v>48157779670</v>
      </c>
      <c r="V10" s="7"/>
      <c r="W10" s="7">
        <v>74062507349.087997</v>
      </c>
      <c r="X10" s="4"/>
      <c r="Y10" s="9">
        <v>2.5573130955687161E-2</v>
      </c>
    </row>
    <row r="11" spans="1:25">
      <c r="A11" s="1" t="s">
        <v>17</v>
      </c>
      <c r="C11" s="7">
        <v>286708</v>
      </c>
      <c r="D11" s="7"/>
      <c r="E11" s="7">
        <v>5079079122</v>
      </c>
      <c r="F11" s="7"/>
      <c r="G11" s="7">
        <v>5301038825.6400003</v>
      </c>
      <c r="H11" s="7"/>
      <c r="I11" s="7">
        <v>300000</v>
      </c>
      <c r="J11" s="7"/>
      <c r="K11" s="7">
        <v>5708178324</v>
      </c>
      <c r="L11" s="7"/>
      <c r="M11" s="7">
        <v>0</v>
      </c>
      <c r="N11" s="7"/>
      <c r="O11" s="7">
        <v>0</v>
      </c>
      <c r="P11" s="7"/>
      <c r="Q11" s="7">
        <v>586708</v>
      </c>
      <c r="R11" s="7"/>
      <c r="S11" s="7">
        <v>19420</v>
      </c>
      <c r="T11" s="7"/>
      <c r="U11" s="7">
        <v>10787257446</v>
      </c>
      <c r="V11" s="7"/>
      <c r="W11" s="7">
        <v>11326075837.308001</v>
      </c>
      <c r="X11" s="4"/>
      <c r="Y11" s="9">
        <v>3.9107941517063458E-3</v>
      </c>
    </row>
    <row r="12" spans="1:25">
      <c r="A12" s="1" t="s">
        <v>18</v>
      </c>
      <c r="C12" s="7">
        <v>45371</v>
      </c>
      <c r="D12" s="7"/>
      <c r="E12" s="7">
        <v>14493113134</v>
      </c>
      <c r="F12" s="7"/>
      <c r="G12" s="7">
        <v>17297820425.832001</v>
      </c>
      <c r="H12" s="7"/>
      <c r="I12" s="7">
        <v>74448</v>
      </c>
      <c r="J12" s="7"/>
      <c r="K12" s="7">
        <v>25829027777</v>
      </c>
      <c r="L12" s="7"/>
      <c r="M12" s="7">
        <v>-11074</v>
      </c>
      <c r="N12" s="7"/>
      <c r="O12" s="7">
        <v>4259131098</v>
      </c>
      <c r="P12" s="7"/>
      <c r="Q12" s="7">
        <v>108745</v>
      </c>
      <c r="R12" s="7"/>
      <c r="S12" s="7">
        <v>378735</v>
      </c>
      <c r="T12" s="7"/>
      <c r="U12" s="7">
        <v>36784710947</v>
      </c>
      <c r="V12" s="7"/>
      <c r="W12" s="7">
        <v>41086692284.82</v>
      </c>
      <c r="X12" s="4"/>
      <c r="Y12" s="9">
        <v>1.4186872682871188E-2</v>
      </c>
    </row>
    <row r="13" spans="1:25">
      <c r="A13" s="1" t="s">
        <v>19</v>
      </c>
      <c r="C13" s="7">
        <v>15000000</v>
      </c>
      <c r="D13" s="7"/>
      <c r="E13" s="7">
        <v>39146440479</v>
      </c>
      <c r="F13" s="7"/>
      <c r="G13" s="7">
        <v>38767950000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15000000</v>
      </c>
      <c r="R13" s="7"/>
      <c r="S13" s="7">
        <v>3221</v>
      </c>
      <c r="T13" s="7"/>
      <c r="U13" s="7">
        <v>39146440479</v>
      </c>
      <c r="V13" s="7"/>
      <c r="W13" s="7">
        <v>48027525750</v>
      </c>
      <c r="X13" s="4"/>
      <c r="Y13" s="9">
        <v>1.6583481297673234E-2</v>
      </c>
    </row>
    <row r="14" spans="1:25">
      <c r="A14" s="1" t="s">
        <v>20</v>
      </c>
      <c r="C14" s="7">
        <v>169007941</v>
      </c>
      <c r="D14" s="7"/>
      <c r="E14" s="7">
        <v>129843025360</v>
      </c>
      <c r="F14" s="7"/>
      <c r="G14" s="7">
        <v>158426210157.23999</v>
      </c>
      <c r="H14" s="7"/>
      <c r="I14" s="7">
        <v>0</v>
      </c>
      <c r="J14" s="7"/>
      <c r="K14" s="7">
        <v>0</v>
      </c>
      <c r="L14" s="7"/>
      <c r="M14" s="7">
        <v>-15000000</v>
      </c>
      <c r="N14" s="7"/>
      <c r="O14" s="7">
        <v>18635625749</v>
      </c>
      <c r="P14" s="7"/>
      <c r="Q14" s="7">
        <v>154007941</v>
      </c>
      <c r="R14" s="7"/>
      <c r="S14" s="7">
        <v>1294</v>
      </c>
      <c r="T14" s="7"/>
      <c r="U14" s="7">
        <v>118319037976</v>
      </c>
      <c r="V14" s="7"/>
      <c r="W14" s="7">
        <v>198100522313.85901</v>
      </c>
      <c r="X14" s="4"/>
      <c r="Y14" s="9">
        <v>6.8402364176571806E-2</v>
      </c>
    </row>
    <row r="15" spans="1:25">
      <c r="A15" s="1" t="s">
        <v>21</v>
      </c>
      <c r="C15" s="7">
        <v>52322101</v>
      </c>
      <c r="D15" s="7"/>
      <c r="E15" s="7">
        <v>109106654858</v>
      </c>
      <c r="F15" s="7"/>
      <c r="G15" s="7">
        <v>104593687627.59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52322101</v>
      </c>
      <c r="R15" s="7"/>
      <c r="S15" s="7">
        <v>2474</v>
      </c>
      <c r="T15" s="7"/>
      <c r="U15" s="7">
        <v>109106654858</v>
      </c>
      <c r="V15" s="7"/>
      <c r="W15" s="7">
        <v>128674680850.64999</v>
      </c>
      <c r="X15" s="4"/>
      <c r="Y15" s="9">
        <v>4.4430233080887505E-2</v>
      </c>
    </row>
    <row r="16" spans="1:25">
      <c r="A16" s="1" t="s">
        <v>22</v>
      </c>
      <c r="C16" s="7">
        <v>5520000</v>
      </c>
      <c r="D16" s="7"/>
      <c r="E16" s="7">
        <v>45268307508</v>
      </c>
      <c r="F16" s="7"/>
      <c r="G16" s="7">
        <v>57121293960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5520000</v>
      </c>
      <c r="R16" s="7"/>
      <c r="S16" s="7">
        <v>14250</v>
      </c>
      <c r="T16" s="7"/>
      <c r="U16" s="7">
        <v>45268307508</v>
      </c>
      <c r="V16" s="7"/>
      <c r="W16" s="7">
        <v>78191973000</v>
      </c>
      <c r="X16" s="4"/>
      <c r="Y16" s="9">
        <v>2.6998999045327054E-2</v>
      </c>
    </row>
    <row r="17" spans="1:25">
      <c r="A17" s="1" t="s">
        <v>23</v>
      </c>
      <c r="C17" s="7">
        <v>29385737</v>
      </c>
      <c r="D17" s="7"/>
      <c r="E17" s="7">
        <v>88051912048</v>
      </c>
      <c r="F17" s="7"/>
      <c r="G17" s="7">
        <v>84740797299.929901</v>
      </c>
      <c r="H17" s="7"/>
      <c r="I17" s="7">
        <v>0</v>
      </c>
      <c r="J17" s="7"/>
      <c r="K17" s="7">
        <v>0</v>
      </c>
      <c r="L17" s="7"/>
      <c r="M17" s="7">
        <v>-10000000</v>
      </c>
      <c r="N17" s="7"/>
      <c r="O17" s="7">
        <v>34516062988</v>
      </c>
      <c r="P17" s="7"/>
      <c r="Q17" s="7">
        <v>19385737</v>
      </c>
      <c r="R17" s="7"/>
      <c r="S17" s="7">
        <v>3908</v>
      </c>
      <c r="T17" s="7"/>
      <c r="U17" s="7">
        <v>58087745408</v>
      </c>
      <c r="V17" s="7"/>
      <c r="W17" s="7">
        <v>75308691407.833801</v>
      </c>
      <c r="X17" s="4"/>
      <c r="Y17" s="9">
        <v>2.6003427326548395E-2</v>
      </c>
    </row>
    <row r="18" spans="1:25">
      <c r="A18" s="1" t="s">
        <v>24</v>
      </c>
      <c r="C18" s="7">
        <v>4791554</v>
      </c>
      <c r="D18" s="7"/>
      <c r="E18" s="7">
        <v>55525503605</v>
      </c>
      <c r="F18" s="7"/>
      <c r="G18" s="7">
        <v>56061030866.049004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4791554</v>
      </c>
      <c r="R18" s="7"/>
      <c r="S18" s="7">
        <v>16840</v>
      </c>
      <c r="T18" s="7"/>
      <c r="U18" s="7">
        <v>55525503605</v>
      </c>
      <c r="V18" s="7"/>
      <c r="W18" s="7">
        <v>80209665232.307999</v>
      </c>
      <c r="X18" s="4"/>
      <c r="Y18" s="9">
        <v>2.7695690387977371E-2</v>
      </c>
    </row>
    <row r="19" spans="1:25">
      <c r="A19" s="1" t="s">
        <v>25</v>
      </c>
      <c r="C19" s="7">
        <v>4500000</v>
      </c>
      <c r="D19" s="7"/>
      <c r="E19" s="7">
        <v>17618068662</v>
      </c>
      <c r="F19" s="7"/>
      <c r="G19" s="7">
        <v>23708092500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4500000</v>
      </c>
      <c r="R19" s="7"/>
      <c r="S19" s="7">
        <v>6380</v>
      </c>
      <c r="T19" s="7"/>
      <c r="U19" s="7">
        <v>17618068662</v>
      </c>
      <c r="V19" s="7"/>
      <c r="W19" s="7">
        <v>28539175500</v>
      </c>
      <c r="X19" s="4"/>
      <c r="Y19" s="9">
        <v>9.8543257385118183E-3</v>
      </c>
    </row>
    <row r="20" spans="1:25">
      <c r="A20" s="1" t="s">
        <v>26</v>
      </c>
      <c r="C20" s="7">
        <v>100000</v>
      </c>
      <c r="D20" s="7"/>
      <c r="E20" s="7">
        <v>1236146075</v>
      </c>
      <c r="F20" s="7"/>
      <c r="G20" s="7">
        <v>1680938550</v>
      </c>
      <c r="H20" s="7"/>
      <c r="I20" s="7">
        <v>0</v>
      </c>
      <c r="J20" s="7"/>
      <c r="K20" s="7">
        <v>0</v>
      </c>
      <c r="L20" s="7"/>
      <c r="M20" s="7">
        <v>-100000</v>
      </c>
      <c r="N20" s="7"/>
      <c r="O20" s="7">
        <v>2044760861</v>
      </c>
      <c r="P20" s="7"/>
      <c r="Q20" s="7">
        <v>0</v>
      </c>
      <c r="R20" s="7"/>
      <c r="S20" s="7">
        <v>0</v>
      </c>
      <c r="T20" s="7"/>
      <c r="U20" s="7">
        <v>0</v>
      </c>
      <c r="V20" s="7"/>
      <c r="W20" s="7">
        <v>0</v>
      </c>
      <c r="X20" s="4"/>
      <c r="Y20" s="9">
        <v>0</v>
      </c>
    </row>
    <row r="21" spans="1:25">
      <c r="A21" s="1" t="s">
        <v>27</v>
      </c>
      <c r="C21" s="7">
        <v>4070107</v>
      </c>
      <c r="D21" s="7"/>
      <c r="E21" s="7">
        <v>57727050927</v>
      </c>
      <c r="F21" s="7"/>
      <c r="G21" s="7">
        <v>70641237014.091003</v>
      </c>
      <c r="H21" s="7"/>
      <c r="I21" s="7">
        <v>0</v>
      </c>
      <c r="J21" s="7"/>
      <c r="K21" s="7">
        <v>0</v>
      </c>
      <c r="L21" s="7"/>
      <c r="M21" s="7">
        <v>-1500000</v>
      </c>
      <c r="N21" s="7"/>
      <c r="O21" s="7">
        <v>31842128206</v>
      </c>
      <c r="P21" s="7"/>
      <c r="Q21" s="7">
        <v>2570107</v>
      </c>
      <c r="R21" s="7"/>
      <c r="S21" s="7">
        <v>25400</v>
      </c>
      <c r="T21" s="7"/>
      <c r="U21" s="7">
        <v>36452284344</v>
      </c>
      <c r="V21" s="7"/>
      <c r="W21" s="7">
        <v>64892297529.089996</v>
      </c>
      <c r="X21" s="4"/>
      <c r="Y21" s="9">
        <v>2.2406738336644604E-2</v>
      </c>
    </row>
    <row r="22" spans="1:25">
      <c r="A22" s="1" t="s">
        <v>28</v>
      </c>
      <c r="C22" s="7">
        <v>2981997</v>
      </c>
      <c r="D22" s="7"/>
      <c r="E22" s="7">
        <v>35410602013</v>
      </c>
      <c r="F22" s="7"/>
      <c r="G22" s="7">
        <v>39632077555.654503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2981997</v>
      </c>
      <c r="R22" s="7"/>
      <c r="S22" s="7">
        <v>18020</v>
      </c>
      <c r="T22" s="7"/>
      <c r="U22" s="7">
        <v>35410602013</v>
      </c>
      <c r="V22" s="7"/>
      <c r="W22" s="7">
        <v>53415859203.656998</v>
      </c>
      <c r="X22" s="4"/>
      <c r="Y22" s="9">
        <v>1.8444025343175054E-2</v>
      </c>
    </row>
    <row r="23" spans="1:25">
      <c r="A23" s="1" t="s">
        <v>29</v>
      </c>
      <c r="C23" s="7">
        <v>565843</v>
      </c>
      <c r="D23" s="7"/>
      <c r="E23" s="7">
        <v>13626953497</v>
      </c>
      <c r="F23" s="7"/>
      <c r="G23" s="7">
        <v>17802372810.8475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565843</v>
      </c>
      <c r="R23" s="7"/>
      <c r="S23" s="7">
        <v>49990</v>
      </c>
      <c r="T23" s="7"/>
      <c r="U23" s="7">
        <v>13626953497</v>
      </c>
      <c r="V23" s="7"/>
      <c r="W23" s="7">
        <v>28118186945.158501</v>
      </c>
      <c r="X23" s="4"/>
      <c r="Y23" s="9">
        <v>9.7089621013740374E-3</v>
      </c>
    </row>
    <row r="24" spans="1:25">
      <c r="A24" s="1" t="s">
        <v>30</v>
      </c>
      <c r="C24" s="7">
        <v>538673</v>
      </c>
      <c r="D24" s="7"/>
      <c r="E24" s="7">
        <v>9180475387</v>
      </c>
      <c r="F24" s="7"/>
      <c r="G24" s="7">
        <v>10639747086.5655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538673</v>
      </c>
      <c r="R24" s="7"/>
      <c r="S24" s="7">
        <v>32410</v>
      </c>
      <c r="T24" s="7"/>
      <c r="U24" s="7">
        <v>9180475387</v>
      </c>
      <c r="V24" s="7"/>
      <c r="W24" s="7">
        <v>17354514498.016499</v>
      </c>
      <c r="X24" s="4"/>
      <c r="Y24" s="9">
        <v>5.9923608829267156E-3</v>
      </c>
    </row>
    <row r="25" spans="1:25">
      <c r="A25" s="1" t="s">
        <v>31</v>
      </c>
      <c r="C25" s="7">
        <v>1000000</v>
      </c>
      <c r="D25" s="7"/>
      <c r="E25" s="7">
        <v>18085385655</v>
      </c>
      <c r="F25" s="7"/>
      <c r="G25" s="7">
        <v>22564935000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1000000</v>
      </c>
      <c r="R25" s="7"/>
      <c r="S25" s="7">
        <v>31800</v>
      </c>
      <c r="T25" s="7"/>
      <c r="U25" s="7">
        <v>18085385655</v>
      </c>
      <c r="V25" s="7"/>
      <c r="W25" s="7">
        <v>31610790000</v>
      </c>
      <c r="X25" s="4"/>
      <c r="Y25" s="9">
        <v>1.0914927150284774E-2</v>
      </c>
    </row>
    <row r="26" spans="1:25">
      <c r="A26" s="1" t="s">
        <v>32</v>
      </c>
      <c r="C26" s="7">
        <v>800000</v>
      </c>
      <c r="D26" s="7"/>
      <c r="E26" s="7">
        <v>22474617179</v>
      </c>
      <c r="F26" s="7"/>
      <c r="G26" s="7">
        <v>31332456000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800000</v>
      </c>
      <c r="R26" s="7"/>
      <c r="S26" s="7">
        <v>53010</v>
      </c>
      <c r="T26" s="7"/>
      <c r="U26" s="7">
        <v>22474617179</v>
      </c>
      <c r="V26" s="7"/>
      <c r="W26" s="7">
        <v>42155672400</v>
      </c>
      <c r="X26" s="4"/>
      <c r="Y26" s="9">
        <v>1.455598209400241E-2</v>
      </c>
    </row>
    <row r="27" spans="1:25">
      <c r="A27" s="1" t="s">
        <v>33</v>
      </c>
      <c r="C27" s="7">
        <v>506578</v>
      </c>
      <c r="D27" s="7"/>
      <c r="E27" s="7">
        <v>21924308308</v>
      </c>
      <c r="F27" s="7"/>
      <c r="G27" s="7">
        <v>22156809879.599998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506578</v>
      </c>
      <c r="R27" s="7"/>
      <c r="S27" s="7">
        <v>60500</v>
      </c>
      <c r="T27" s="7"/>
      <c r="U27" s="7">
        <v>21924308308</v>
      </c>
      <c r="V27" s="7"/>
      <c r="W27" s="7">
        <v>30465613584.450001</v>
      </c>
      <c r="X27" s="4"/>
      <c r="Y27" s="9">
        <v>1.0519507828276292E-2</v>
      </c>
    </row>
    <row r="28" spans="1:25">
      <c r="A28" s="1" t="s">
        <v>34</v>
      </c>
      <c r="C28" s="7">
        <v>2614528</v>
      </c>
      <c r="D28" s="7"/>
      <c r="E28" s="7">
        <v>36842081924</v>
      </c>
      <c r="F28" s="7"/>
      <c r="G28" s="7">
        <v>48704727004.416</v>
      </c>
      <c r="H28" s="7"/>
      <c r="I28" s="7">
        <v>45200</v>
      </c>
      <c r="J28" s="7"/>
      <c r="K28" s="7">
        <v>877693742</v>
      </c>
      <c r="L28" s="7"/>
      <c r="M28" s="7">
        <v>-200000</v>
      </c>
      <c r="N28" s="7"/>
      <c r="O28" s="7">
        <v>4284355513</v>
      </c>
      <c r="P28" s="7"/>
      <c r="Q28" s="7">
        <v>2459728</v>
      </c>
      <c r="R28" s="7"/>
      <c r="S28" s="7">
        <v>22720</v>
      </c>
      <c r="T28" s="7"/>
      <c r="U28" s="7">
        <v>34883412274</v>
      </c>
      <c r="V28" s="7"/>
      <c r="W28" s="7">
        <v>55552504290.047997</v>
      </c>
      <c r="X28" s="4"/>
      <c r="Y28" s="9">
        <v>1.9181790057817481E-2</v>
      </c>
    </row>
    <row r="29" spans="1:25">
      <c r="A29" s="1" t="s">
        <v>35</v>
      </c>
      <c r="C29" s="7">
        <v>2101564</v>
      </c>
      <c r="D29" s="7"/>
      <c r="E29" s="7">
        <v>12529938332</v>
      </c>
      <c r="F29" s="7"/>
      <c r="G29" s="7">
        <v>13411763236.764</v>
      </c>
      <c r="H29" s="7"/>
      <c r="I29" s="7">
        <v>0</v>
      </c>
      <c r="J29" s="7"/>
      <c r="K29" s="7">
        <v>0</v>
      </c>
      <c r="L29" s="7"/>
      <c r="M29" s="7">
        <v>-2101564</v>
      </c>
      <c r="N29" s="7"/>
      <c r="O29" s="7">
        <v>15451821063</v>
      </c>
      <c r="P29" s="7"/>
      <c r="Q29" s="7">
        <v>0</v>
      </c>
      <c r="R29" s="7"/>
      <c r="S29" s="7">
        <v>0</v>
      </c>
      <c r="T29" s="7"/>
      <c r="U29" s="7">
        <v>0</v>
      </c>
      <c r="V29" s="7"/>
      <c r="W29" s="7">
        <v>0</v>
      </c>
      <c r="X29" s="4"/>
      <c r="Y29" s="9">
        <v>0</v>
      </c>
    </row>
    <row r="30" spans="1:25">
      <c r="A30" s="1" t="s">
        <v>36</v>
      </c>
      <c r="C30" s="7">
        <v>3246456</v>
      </c>
      <c r="D30" s="7"/>
      <c r="E30" s="7">
        <v>14244074244</v>
      </c>
      <c r="F30" s="7"/>
      <c r="G30" s="7">
        <v>16813397247.228001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3246456</v>
      </c>
      <c r="R30" s="7"/>
      <c r="S30" s="7">
        <v>6020</v>
      </c>
      <c r="T30" s="7"/>
      <c r="U30" s="7">
        <v>14244074244</v>
      </c>
      <c r="V30" s="7"/>
      <c r="W30" s="7">
        <v>19427380312.535999</v>
      </c>
      <c r="X30" s="4"/>
      <c r="Y30" s="9">
        <v>6.7081031771811794E-3</v>
      </c>
    </row>
    <row r="31" spans="1:25">
      <c r="A31" s="1" t="s">
        <v>37</v>
      </c>
      <c r="C31" s="7">
        <v>2185512</v>
      </c>
      <c r="D31" s="7"/>
      <c r="E31" s="7">
        <v>65406839428</v>
      </c>
      <c r="F31" s="7"/>
      <c r="G31" s="7">
        <v>61308181505.592003</v>
      </c>
      <c r="H31" s="7"/>
      <c r="I31" s="7">
        <v>0</v>
      </c>
      <c r="J31" s="7"/>
      <c r="K31" s="7">
        <v>0</v>
      </c>
      <c r="L31" s="7"/>
      <c r="M31" s="7">
        <v>-1000000</v>
      </c>
      <c r="N31" s="7"/>
      <c r="O31" s="7">
        <v>31974450949</v>
      </c>
      <c r="P31" s="7"/>
      <c r="Q31" s="7">
        <v>1185512</v>
      </c>
      <c r="R31" s="7"/>
      <c r="S31" s="7">
        <v>37330</v>
      </c>
      <c r="T31" s="7"/>
      <c r="U31" s="7">
        <v>35479371889</v>
      </c>
      <c r="V31" s="7"/>
      <c r="W31" s="7">
        <v>43991844740.388</v>
      </c>
      <c r="X31" s="4"/>
      <c r="Y31" s="9">
        <v>1.5189996217999404E-2</v>
      </c>
    </row>
    <row r="32" spans="1:25">
      <c r="A32" s="1" t="s">
        <v>38</v>
      </c>
      <c r="C32" s="7">
        <v>9441009</v>
      </c>
      <c r="D32" s="7"/>
      <c r="E32" s="7">
        <v>46110977137</v>
      </c>
      <c r="F32" s="7"/>
      <c r="G32" s="7">
        <v>73858651422.061493</v>
      </c>
      <c r="H32" s="7"/>
      <c r="I32" s="7">
        <v>3220504</v>
      </c>
      <c r="J32" s="7"/>
      <c r="K32" s="7">
        <v>0</v>
      </c>
      <c r="L32" s="7"/>
      <c r="M32" s="7">
        <v>-4500000</v>
      </c>
      <c r="N32" s="7"/>
      <c r="O32" s="7">
        <v>38970736361</v>
      </c>
      <c r="P32" s="7"/>
      <c r="Q32" s="7">
        <v>8161513</v>
      </c>
      <c r="R32" s="7"/>
      <c r="S32" s="7">
        <v>7490</v>
      </c>
      <c r="T32" s="7"/>
      <c r="U32" s="7">
        <v>26574515409</v>
      </c>
      <c r="V32" s="7"/>
      <c r="W32" s="7">
        <v>60766010462.398499</v>
      </c>
      <c r="X32" s="4"/>
      <c r="Y32" s="9">
        <v>2.098196778411808E-2</v>
      </c>
    </row>
    <row r="33" spans="1:25">
      <c r="A33" s="1" t="s">
        <v>39</v>
      </c>
      <c r="C33" s="7">
        <v>10923751</v>
      </c>
      <c r="D33" s="7"/>
      <c r="E33" s="7">
        <v>31474981902</v>
      </c>
      <c r="F33" s="7"/>
      <c r="G33" s="7">
        <v>41990804353.553802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10923751</v>
      </c>
      <c r="R33" s="7"/>
      <c r="S33" s="7">
        <v>5399</v>
      </c>
      <c r="T33" s="7"/>
      <c r="U33" s="7">
        <v>31474981902</v>
      </c>
      <c r="V33" s="7"/>
      <c r="W33" s="7">
        <v>58626416525.6884</v>
      </c>
      <c r="X33" s="4"/>
      <c r="Y33" s="9">
        <v>2.0243184857453429E-2</v>
      </c>
    </row>
    <row r="34" spans="1:25">
      <c r="A34" s="1" t="s">
        <v>40</v>
      </c>
      <c r="C34" s="7">
        <v>2286616</v>
      </c>
      <c r="D34" s="7"/>
      <c r="E34" s="7">
        <v>39218224638</v>
      </c>
      <c r="F34" s="7"/>
      <c r="G34" s="7">
        <v>47619572799.059998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2286616</v>
      </c>
      <c r="R34" s="7"/>
      <c r="S34" s="7">
        <v>24710</v>
      </c>
      <c r="T34" s="7"/>
      <c r="U34" s="7">
        <v>39218224638</v>
      </c>
      <c r="V34" s="7"/>
      <c r="W34" s="7">
        <v>56166092785.907997</v>
      </c>
      <c r="X34" s="4"/>
      <c r="Y34" s="9">
        <v>1.9393656756896013E-2</v>
      </c>
    </row>
    <row r="35" spans="1:25">
      <c r="A35" s="1" t="s">
        <v>41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3250000</v>
      </c>
      <c r="J35" s="7"/>
      <c r="K35" s="7">
        <v>20200825708</v>
      </c>
      <c r="L35" s="7"/>
      <c r="M35" s="7">
        <v>0</v>
      </c>
      <c r="N35" s="7"/>
      <c r="O35" s="7">
        <v>0</v>
      </c>
      <c r="P35" s="7"/>
      <c r="Q35" s="7">
        <v>3250000</v>
      </c>
      <c r="R35" s="7"/>
      <c r="S35" s="7">
        <v>6490</v>
      </c>
      <c r="T35" s="7"/>
      <c r="U35" s="7">
        <v>20200825708</v>
      </c>
      <c r="V35" s="7"/>
      <c r="W35" s="7">
        <v>20966999625</v>
      </c>
      <c r="X35" s="4"/>
      <c r="Y35" s="9">
        <v>7.2397201546346409E-3</v>
      </c>
    </row>
    <row r="36" spans="1:25">
      <c r="A36" s="1" t="s">
        <v>42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4965</v>
      </c>
      <c r="J36" s="7"/>
      <c r="K36" s="7">
        <v>1734502839</v>
      </c>
      <c r="L36" s="7"/>
      <c r="M36" s="7">
        <v>0</v>
      </c>
      <c r="N36" s="7"/>
      <c r="O36" s="7">
        <v>0</v>
      </c>
      <c r="P36" s="7"/>
      <c r="Q36" s="7">
        <v>4965</v>
      </c>
      <c r="R36" s="7"/>
      <c r="S36" s="7">
        <v>380595</v>
      </c>
      <c r="T36" s="7"/>
      <c r="U36" s="7">
        <v>1734502839</v>
      </c>
      <c r="V36" s="7"/>
      <c r="W36" s="7">
        <v>1885119004.98</v>
      </c>
      <c r="X36" s="4"/>
      <c r="Y36" s="9">
        <v>6.5091497583496074E-4</v>
      </c>
    </row>
    <row r="37" spans="1:25">
      <c r="A37" s="1" t="s">
        <v>43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2350117</v>
      </c>
      <c r="J37" s="7"/>
      <c r="K37" s="7">
        <v>73084573044</v>
      </c>
      <c r="L37" s="7"/>
      <c r="M37" s="7">
        <v>0</v>
      </c>
      <c r="N37" s="7"/>
      <c r="O37" s="7">
        <v>0</v>
      </c>
      <c r="P37" s="7"/>
      <c r="Q37" s="7">
        <v>2350117</v>
      </c>
      <c r="R37" s="7"/>
      <c r="S37" s="7">
        <v>32860</v>
      </c>
      <c r="T37" s="7"/>
      <c r="U37" s="7">
        <v>73084573044</v>
      </c>
      <c r="V37" s="7"/>
      <c r="W37" s="7">
        <v>76765356794.511002</v>
      </c>
      <c r="X37" s="4"/>
      <c r="Y37" s="9">
        <v>2.6506401044633993E-2</v>
      </c>
    </row>
    <row r="38" spans="1:25" ht="24.75" thickBot="1">
      <c r="C38" s="7"/>
      <c r="D38" s="7"/>
      <c r="E38" s="8">
        <f>SUM(E9:E37)</f>
        <v>1151136980499</v>
      </c>
      <c r="F38" s="7"/>
      <c r="G38" s="8">
        <f>SUM(G9:G37)</f>
        <v>1283448388668.7549</v>
      </c>
      <c r="H38" s="7"/>
      <c r="I38" s="7"/>
      <c r="J38" s="7"/>
      <c r="K38" s="8">
        <f>SUM(K9:K37)</f>
        <v>127434801434</v>
      </c>
      <c r="L38" s="7"/>
      <c r="M38" s="7"/>
      <c r="N38" s="7"/>
      <c r="O38" s="8">
        <f>SUM(O9:O37)</f>
        <v>215539355545</v>
      </c>
      <c r="P38" s="7"/>
      <c r="Q38" s="7"/>
      <c r="R38" s="7"/>
      <c r="S38" s="7"/>
      <c r="T38" s="7"/>
      <c r="U38" s="8">
        <f>SUM(U9:U37)</f>
        <v>1121363620369</v>
      </c>
      <c r="V38" s="7"/>
      <c r="W38" s="8">
        <f>SUM(W9:W37)</f>
        <v>1589583418059.2764</v>
      </c>
      <c r="X38" s="4"/>
      <c r="Y38" s="10">
        <f>SUM(Y9:Y37)</f>
        <v>0.54886914270151632</v>
      </c>
    </row>
    <row r="39" spans="1:25" ht="24.75" thickTop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"/>
      <c r="Y39" s="4"/>
    </row>
    <row r="40" spans="1:25">
      <c r="Y40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opLeftCell="J1" workbookViewId="0">
      <selection activeCell="AK9" sqref="AK9:AK14"/>
    </sheetView>
  </sheetViews>
  <sheetFormatPr defaultRowHeight="24"/>
  <cols>
    <col min="1" max="1" width="26.42578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45</v>
      </c>
      <c r="B6" s="17" t="s">
        <v>45</v>
      </c>
      <c r="C6" s="17" t="s">
        <v>45</v>
      </c>
      <c r="D6" s="17" t="s">
        <v>45</v>
      </c>
      <c r="E6" s="17" t="s">
        <v>45</v>
      </c>
      <c r="F6" s="17" t="s">
        <v>45</v>
      </c>
      <c r="G6" s="17" t="s">
        <v>45</v>
      </c>
      <c r="H6" s="17" t="s">
        <v>45</v>
      </c>
      <c r="I6" s="17" t="s">
        <v>45</v>
      </c>
      <c r="J6" s="17" t="s">
        <v>45</v>
      </c>
      <c r="K6" s="17" t="s">
        <v>45</v>
      </c>
      <c r="L6" s="17" t="s">
        <v>45</v>
      </c>
      <c r="M6" s="17" t="s">
        <v>45</v>
      </c>
      <c r="O6" s="17" t="s">
        <v>150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46</v>
      </c>
      <c r="C7" s="16" t="s">
        <v>47</v>
      </c>
      <c r="E7" s="16" t="s">
        <v>48</v>
      </c>
      <c r="G7" s="16" t="s">
        <v>49</v>
      </c>
      <c r="I7" s="16" t="s">
        <v>50</v>
      </c>
      <c r="K7" s="16" t="s">
        <v>51</v>
      </c>
      <c r="M7" s="16" t="s">
        <v>44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52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46</v>
      </c>
      <c r="C8" s="17" t="s">
        <v>47</v>
      </c>
      <c r="E8" s="17" t="s">
        <v>48</v>
      </c>
      <c r="G8" s="17" t="s">
        <v>49</v>
      </c>
      <c r="I8" s="17" t="s">
        <v>50</v>
      </c>
      <c r="K8" s="17" t="s">
        <v>51</v>
      </c>
      <c r="M8" s="17" t="s">
        <v>44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52</v>
      </c>
      <c r="AG8" s="17" t="s">
        <v>8</v>
      </c>
      <c r="AI8" s="17" t="s">
        <v>9</v>
      </c>
      <c r="AK8" s="17" t="s">
        <v>13</v>
      </c>
    </row>
    <row r="9" spans="1:37">
      <c r="A9" s="1" t="s">
        <v>53</v>
      </c>
      <c r="C9" s="4" t="s">
        <v>54</v>
      </c>
      <c r="D9" s="4"/>
      <c r="E9" s="4" t="s">
        <v>54</v>
      </c>
      <c r="F9" s="4"/>
      <c r="G9" s="4" t="s">
        <v>55</v>
      </c>
      <c r="H9" s="4"/>
      <c r="I9" s="4" t="s">
        <v>56</v>
      </c>
      <c r="J9" s="4"/>
      <c r="K9" s="6">
        <v>0</v>
      </c>
      <c r="L9" s="4"/>
      <c r="M9" s="6">
        <v>0</v>
      </c>
      <c r="N9" s="4"/>
      <c r="O9" s="6">
        <v>549121</v>
      </c>
      <c r="P9" s="4"/>
      <c r="Q9" s="6">
        <v>453899518525</v>
      </c>
      <c r="R9" s="4"/>
      <c r="S9" s="6">
        <v>486406121979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549121</v>
      </c>
      <c r="AD9" s="4"/>
      <c r="AE9" s="6">
        <v>902428</v>
      </c>
      <c r="AF9" s="4"/>
      <c r="AG9" s="6">
        <v>453899518525</v>
      </c>
      <c r="AH9" s="4"/>
      <c r="AI9" s="6">
        <v>495452348770</v>
      </c>
      <c r="AK9" s="9">
        <v>0.17107532881215667</v>
      </c>
    </row>
    <row r="10" spans="1:37">
      <c r="A10" s="1" t="s">
        <v>57</v>
      </c>
      <c r="C10" s="4" t="s">
        <v>54</v>
      </c>
      <c r="D10" s="4"/>
      <c r="E10" s="4" t="s">
        <v>54</v>
      </c>
      <c r="F10" s="4"/>
      <c r="G10" s="4" t="s">
        <v>55</v>
      </c>
      <c r="H10" s="4"/>
      <c r="I10" s="4" t="s">
        <v>58</v>
      </c>
      <c r="J10" s="4"/>
      <c r="K10" s="6">
        <v>0</v>
      </c>
      <c r="L10" s="4"/>
      <c r="M10" s="6">
        <v>0</v>
      </c>
      <c r="N10" s="4"/>
      <c r="O10" s="6">
        <v>310000</v>
      </c>
      <c r="P10" s="4"/>
      <c r="Q10" s="6">
        <v>247250806062</v>
      </c>
      <c r="R10" s="4"/>
      <c r="S10" s="6">
        <v>256484393776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310000</v>
      </c>
      <c r="AD10" s="4"/>
      <c r="AE10" s="6">
        <v>845634</v>
      </c>
      <c r="AF10" s="4"/>
      <c r="AG10" s="6">
        <v>247250806062</v>
      </c>
      <c r="AH10" s="4"/>
      <c r="AI10" s="6">
        <v>262099025939</v>
      </c>
      <c r="AK10" s="9">
        <v>9.0500483356625513E-2</v>
      </c>
    </row>
    <row r="11" spans="1:37">
      <c r="A11" s="1" t="s">
        <v>59</v>
      </c>
      <c r="C11" s="4" t="s">
        <v>54</v>
      </c>
      <c r="D11" s="4"/>
      <c r="E11" s="4" t="s">
        <v>54</v>
      </c>
      <c r="F11" s="4"/>
      <c r="G11" s="4" t="s">
        <v>60</v>
      </c>
      <c r="H11" s="4"/>
      <c r="I11" s="4" t="s">
        <v>58</v>
      </c>
      <c r="J11" s="4"/>
      <c r="K11" s="6">
        <v>0</v>
      </c>
      <c r="L11" s="4"/>
      <c r="M11" s="6">
        <v>0</v>
      </c>
      <c r="N11" s="4"/>
      <c r="O11" s="6">
        <v>170000</v>
      </c>
      <c r="P11" s="4"/>
      <c r="Q11" s="6">
        <v>137382852500</v>
      </c>
      <c r="R11" s="4"/>
      <c r="S11" s="6">
        <v>140224579687</v>
      </c>
      <c r="T11" s="4"/>
      <c r="U11" s="6">
        <v>0</v>
      </c>
      <c r="V11" s="4"/>
      <c r="W11" s="6">
        <v>0</v>
      </c>
      <c r="X11" s="4"/>
      <c r="Y11" s="6">
        <v>50000</v>
      </c>
      <c r="Z11" s="4"/>
      <c r="AA11" s="6">
        <v>41417991630</v>
      </c>
      <c r="AB11" s="4"/>
      <c r="AC11" s="6">
        <v>120000</v>
      </c>
      <c r="AD11" s="4"/>
      <c r="AE11" s="6">
        <v>848000</v>
      </c>
      <c r="AF11" s="4"/>
      <c r="AG11" s="6">
        <v>96976131176</v>
      </c>
      <c r="AH11" s="4"/>
      <c r="AI11" s="6">
        <v>101741556000</v>
      </c>
      <c r="AK11" s="9">
        <v>3.5130462474889705E-2</v>
      </c>
    </row>
    <row r="12" spans="1:37">
      <c r="A12" s="1" t="s">
        <v>61</v>
      </c>
      <c r="C12" s="4" t="s">
        <v>54</v>
      </c>
      <c r="D12" s="4"/>
      <c r="E12" s="4" t="s">
        <v>54</v>
      </c>
      <c r="F12" s="4"/>
      <c r="G12" s="4" t="s">
        <v>62</v>
      </c>
      <c r="H12" s="4"/>
      <c r="I12" s="4" t="s">
        <v>63</v>
      </c>
      <c r="J12" s="4"/>
      <c r="K12" s="6">
        <v>0</v>
      </c>
      <c r="L12" s="4"/>
      <c r="M12" s="6">
        <v>0</v>
      </c>
      <c r="N12" s="4"/>
      <c r="O12" s="6">
        <v>155000</v>
      </c>
      <c r="P12" s="4"/>
      <c r="Q12" s="6">
        <v>123712418812</v>
      </c>
      <c r="R12" s="4"/>
      <c r="S12" s="6">
        <v>125333529179</v>
      </c>
      <c r="T12" s="4"/>
      <c r="U12" s="6">
        <v>60000</v>
      </c>
      <c r="V12" s="4"/>
      <c r="W12" s="6">
        <v>49028884875</v>
      </c>
      <c r="X12" s="4"/>
      <c r="Y12" s="6">
        <v>0</v>
      </c>
      <c r="Z12" s="4"/>
      <c r="AA12" s="6">
        <v>0</v>
      </c>
      <c r="AB12" s="4"/>
      <c r="AC12" s="6">
        <v>215000</v>
      </c>
      <c r="AD12" s="4"/>
      <c r="AE12" s="6">
        <v>825020</v>
      </c>
      <c r="AF12" s="4"/>
      <c r="AG12" s="6">
        <v>172741303687</v>
      </c>
      <c r="AH12" s="4"/>
      <c r="AI12" s="6">
        <v>177347150001</v>
      </c>
      <c r="AK12" s="9">
        <v>6.1236407649778481E-2</v>
      </c>
    </row>
    <row r="13" spans="1:37">
      <c r="A13" s="1" t="s">
        <v>64</v>
      </c>
      <c r="C13" s="4" t="s">
        <v>54</v>
      </c>
      <c r="D13" s="4"/>
      <c r="E13" s="4" t="s">
        <v>54</v>
      </c>
      <c r="F13" s="4"/>
      <c r="G13" s="4" t="s">
        <v>65</v>
      </c>
      <c r="H13" s="4"/>
      <c r="I13" s="4" t="s">
        <v>66</v>
      </c>
      <c r="J13" s="4"/>
      <c r="K13" s="6">
        <v>0</v>
      </c>
      <c r="L13" s="4"/>
      <c r="M13" s="6">
        <v>0</v>
      </c>
      <c r="N13" s="4"/>
      <c r="O13" s="6">
        <v>0</v>
      </c>
      <c r="P13" s="4"/>
      <c r="Q13" s="6">
        <v>0</v>
      </c>
      <c r="R13" s="4"/>
      <c r="S13" s="6">
        <v>0</v>
      </c>
      <c r="T13" s="4"/>
      <c r="U13" s="6">
        <v>105000</v>
      </c>
      <c r="V13" s="4"/>
      <c r="W13" s="6">
        <v>98506627844</v>
      </c>
      <c r="X13" s="4"/>
      <c r="Y13" s="6">
        <v>0</v>
      </c>
      <c r="Z13" s="4"/>
      <c r="AA13" s="6">
        <v>0</v>
      </c>
      <c r="AB13" s="4"/>
      <c r="AC13" s="6">
        <v>105000</v>
      </c>
      <c r="AD13" s="4"/>
      <c r="AE13" s="6">
        <v>938010</v>
      </c>
      <c r="AF13" s="4"/>
      <c r="AG13" s="6">
        <v>98506627844</v>
      </c>
      <c r="AH13" s="4"/>
      <c r="AI13" s="6">
        <v>98473198497</v>
      </c>
      <c r="AK13" s="9">
        <v>3.4001927438393253E-2</v>
      </c>
    </row>
    <row r="14" spans="1:37">
      <c r="A14" s="1" t="s">
        <v>67</v>
      </c>
      <c r="C14" s="4" t="s">
        <v>54</v>
      </c>
      <c r="D14" s="4"/>
      <c r="E14" s="4" t="s">
        <v>54</v>
      </c>
      <c r="F14" s="4"/>
      <c r="G14" s="4" t="s">
        <v>68</v>
      </c>
      <c r="H14" s="4"/>
      <c r="I14" s="4" t="s">
        <v>69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0</v>
      </c>
      <c r="R14" s="4"/>
      <c r="S14" s="6">
        <v>0</v>
      </c>
      <c r="T14" s="4"/>
      <c r="U14" s="6">
        <v>65000</v>
      </c>
      <c r="V14" s="4"/>
      <c r="W14" s="6">
        <v>59424668768</v>
      </c>
      <c r="X14" s="4"/>
      <c r="Y14" s="6">
        <v>0</v>
      </c>
      <c r="Z14" s="4"/>
      <c r="AA14" s="6">
        <v>0</v>
      </c>
      <c r="AB14" s="4"/>
      <c r="AC14" s="6">
        <v>65000</v>
      </c>
      <c r="AD14" s="4"/>
      <c r="AE14" s="6">
        <v>924300</v>
      </c>
      <c r="AF14" s="4"/>
      <c r="AG14" s="6">
        <v>59424668768</v>
      </c>
      <c r="AH14" s="4"/>
      <c r="AI14" s="6">
        <v>60068610590</v>
      </c>
      <c r="AK14" s="9">
        <v>2.0741161755485214E-2</v>
      </c>
    </row>
    <row r="15" spans="1:37" ht="24.75" thickBo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>
        <f>SUM(Q9:Q14)</f>
        <v>962245595899</v>
      </c>
      <c r="R15" s="4"/>
      <c r="S15" s="11">
        <f>SUM(SUM(S9:S14))</f>
        <v>1008448624621</v>
      </c>
      <c r="T15" s="4"/>
      <c r="U15" s="4"/>
      <c r="V15" s="4"/>
      <c r="W15" s="11">
        <f>SUM(W9:W14)</f>
        <v>206960181487</v>
      </c>
      <c r="X15" s="4"/>
      <c r="Y15" s="4"/>
      <c r="Z15" s="4"/>
      <c r="AA15" s="11">
        <f>SUM(AA9:AA14)</f>
        <v>41417991630</v>
      </c>
      <c r="AB15" s="4"/>
      <c r="AC15" s="4"/>
      <c r="AD15" s="4"/>
      <c r="AE15" s="4"/>
      <c r="AF15" s="4"/>
      <c r="AG15" s="11">
        <f>SUM(AG9:AG14)</f>
        <v>1128799056062</v>
      </c>
      <c r="AH15" s="4"/>
      <c r="AI15" s="11">
        <f>SUM(AI9:AI14)</f>
        <v>1195181889797</v>
      </c>
      <c r="AK15" s="12">
        <f>SUM(AK9:AK14)</f>
        <v>0.41268577148732888</v>
      </c>
    </row>
    <row r="16" spans="1:37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1"/>
  <sheetViews>
    <sheetView rightToLeft="1" workbookViewId="0">
      <selection activeCell="K9" sqref="K9"/>
    </sheetView>
  </sheetViews>
  <sheetFormatPr defaultRowHeight="24"/>
  <cols>
    <col min="1" max="1" width="23.71093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24.75">
      <c r="A6" s="16" t="s">
        <v>3</v>
      </c>
      <c r="C6" s="17" t="s">
        <v>6</v>
      </c>
      <c r="D6" s="17" t="s">
        <v>6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</row>
    <row r="7" spans="1:13" ht="24.75">
      <c r="A7" s="17" t="s">
        <v>3</v>
      </c>
      <c r="C7" s="17" t="s">
        <v>7</v>
      </c>
      <c r="E7" s="17" t="s">
        <v>70</v>
      </c>
      <c r="G7" s="17" t="s">
        <v>71</v>
      </c>
      <c r="I7" s="17" t="s">
        <v>72</v>
      </c>
      <c r="K7" s="17" t="s">
        <v>73</v>
      </c>
      <c r="M7" s="17" t="s">
        <v>74</v>
      </c>
    </row>
    <row r="8" spans="1:13">
      <c r="A8" s="1" t="s">
        <v>53</v>
      </c>
      <c r="C8" s="6">
        <v>549121</v>
      </c>
      <c r="D8" s="4"/>
      <c r="E8" s="6">
        <v>888979</v>
      </c>
      <c r="F8" s="4"/>
      <c r="G8" s="6">
        <v>902428</v>
      </c>
      <c r="H8" s="4"/>
      <c r="I8" s="4" t="s">
        <v>75</v>
      </c>
      <c r="J8" s="4"/>
      <c r="K8" s="6">
        <v>495542165788</v>
      </c>
      <c r="L8" s="4"/>
      <c r="M8" s="4" t="s">
        <v>151</v>
      </c>
    </row>
    <row r="9" spans="1:13" ht="24.75" thickBot="1">
      <c r="C9" s="4"/>
      <c r="D9" s="4"/>
      <c r="E9" s="4"/>
      <c r="F9" s="4"/>
      <c r="G9" s="4"/>
      <c r="H9" s="4"/>
      <c r="I9" s="4"/>
      <c r="J9" s="4"/>
      <c r="K9" s="11">
        <f>SUM(K8)</f>
        <v>495542165788</v>
      </c>
      <c r="L9" s="4"/>
      <c r="M9" s="4"/>
    </row>
    <row r="10" spans="1:13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8:S9"/>
    </sheetView>
  </sheetViews>
  <sheetFormatPr defaultRowHeight="24"/>
  <cols>
    <col min="1" max="1" width="20.140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77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K6" s="17" t="s">
        <v>150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77</v>
      </c>
      <c r="C7" s="17" t="s">
        <v>79</v>
      </c>
      <c r="E7" s="17" t="s">
        <v>80</v>
      </c>
      <c r="G7" s="17" t="s">
        <v>81</v>
      </c>
      <c r="I7" s="17" t="s">
        <v>51</v>
      </c>
      <c r="K7" s="17" t="s">
        <v>82</v>
      </c>
      <c r="M7" s="17" t="s">
        <v>83</v>
      </c>
      <c r="O7" s="17" t="s">
        <v>84</v>
      </c>
      <c r="Q7" s="17" t="s">
        <v>82</v>
      </c>
      <c r="S7" s="17" t="s">
        <v>76</v>
      </c>
    </row>
    <row r="8" spans="1:19">
      <c r="A8" s="1" t="s">
        <v>85</v>
      </c>
      <c r="C8" s="1" t="s">
        <v>86</v>
      </c>
      <c r="E8" s="1" t="s">
        <v>87</v>
      </c>
      <c r="G8" s="1" t="s">
        <v>88</v>
      </c>
      <c r="I8" s="3">
        <v>0</v>
      </c>
      <c r="K8" s="3">
        <v>510674071</v>
      </c>
      <c r="M8" s="3">
        <v>13136111200</v>
      </c>
      <c r="O8" s="3">
        <v>13646500000</v>
      </c>
      <c r="Q8" s="3">
        <v>285271</v>
      </c>
      <c r="S8" s="9">
        <v>9.8501561748026151E-8</v>
      </c>
    </row>
    <row r="9" spans="1:19">
      <c r="A9" s="1" t="s">
        <v>89</v>
      </c>
      <c r="C9" s="1" t="s">
        <v>90</v>
      </c>
      <c r="E9" s="1" t="s">
        <v>87</v>
      </c>
      <c r="G9" s="1" t="s">
        <v>91</v>
      </c>
      <c r="I9" s="3">
        <v>0</v>
      </c>
      <c r="K9" s="3">
        <v>53653175026</v>
      </c>
      <c r="M9" s="3">
        <v>646278768160</v>
      </c>
      <c r="O9" s="3">
        <v>606358646654</v>
      </c>
      <c r="Q9" s="3">
        <v>93573296532</v>
      </c>
      <c r="S9" s="9">
        <v>3.2310034480592699E-2</v>
      </c>
    </row>
    <row r="10" spans="1:19" ht="24.75" thickBot="1">
      <c r="K10" s="13">
        <f>SUM(K8:K9)</f>
        <v>54163849097</v>
      </c>
      <c r="M10" s="13">
        <f>SUM(SUM(M8:M9))</f>
        <v>659414879360</v>
      </c>
      <c r="O10" s="13">
        <f>SUM(O8:O9)</f>
        <v>620005146654</v>
      </c>
      <c r="Q10" s="13">
        <f>SUM(Q8:Q9)</f>
        <v>93573581803</v>
      </c>
      <c r="S10" s="12">
        <f>SUM(S8:S9)</f>
        <v>3.2310132982154446E-2</v>
      </c>
    </row>
    <row r="11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M7" sqref="M7"/>
    </sheetView>
  </sheetViews>
  <sheetFormatPr defaultRowHeight="24"/>
  <cols>
    <col min="1" max="1" width="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92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96</v>
      </c>
      <c r="C6" s="17" t="s">
        <v>82</v>
      </c>
      <c r="E6" s="17" t="s">
        <v>138</v>
      </c>
      <c r="G6" s="17" t="s">
        <v>13</v>
      </c>
    </row>
    <row r="7" spans="1:7">
      <c r="A7" s="1" t="s">
        <v>147</v>
      </c>
      <c r="C7" s="6">
        <v>395566200879</v>
      </c>
      <c r="D7" s="4"/>
      <c r="E7" s="9">
        <f>C7/$C$11</f>
        <v>0.94885197269593768</v>
      </c>
      <c r="F7" s="4"/>
      <c r="G7" s="9">
        <v>0.13658552240260993</v>
      </c>
    </row>
    <row r="8" spans="1:7">
      <c r="A8" s="1" t="s">
        <v>148</v>
      </c>
      <c r="C8" s="6">
        <v>21191075320</v>
      </c>
      <c r="D8" s="4"/>
      <c r="E8" s="9">
        <f t="shared" ref="E8:E10" si="0">C8/$C$11</f>
        <v>5.0831424869590414E-2</v>
      </c>
      <c r="F8" s="4"/>
      <c r="G8" s="9">
        <v>7.3170915169787779E-3</v>
      </c>
    </row>
    <row r="9" spans="1:7">
      <c r="A9" s="1" t="s">
        <v>149</v>
      </c>
      <c r="C9" s="6">
        <v>131980455</v>
      </c>
      <c r="D9" s="4"/>
      <c r="E9" s="9">
        <f t="shared" si="0"/>
        <v>3.1658396194058069E-4</v>
      </c>
      <c r="F9" s="4"/>
      <c r="G9" s="9">
        <v>4.5571687755555551E-5</v>
      </c>
    </row>
    <row r="10" spans="1:7">
      <c r="A10" s="1" t="s">
        <v>145</v>
      </c>
      <c r="C10" s="6">
        <v>7701</v>
      </c>
      <c r="D10" s="4"/>
      <c r="E10" s="9">
        <f t="shared" si="0"/>
        <v>1.8472531337343943E-8</v>
      </c>
      <c r="F10" s="4"/>
      <c r="G10" s="9">
        <v>2.6590874187055445E-9</v>
      </c>
    </row>
    <row r="11" spans="1:7" ht="24.75" thickBot="1">
      <c r="C11" s="11">
        <f>SUM(C7:C10)</f>
        <v>416889264355</v>
      </c>
      <c r="D11" s="4"/>
      <c r="E11" s="10">
        <f>SUM(E7:E10)</f>
        <v>1</v>
      </c>
      <c r="F11" s="4"/>
      <c r="G11" s="10">
        <f>SUM(G7:G10)</f>
        <v>0.14394818826643171</v>
      </c>
    </row>
    <row r="12" spans="1:7" ht="24.75" thickTop="1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M8" sqref="M8"/>
    </sheetView>
  </sheetViews>
  <sheetFormatPr defaultRowHeight="24"/>
  <cols>
    <col min="1" max="1" width="25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93</v>
      </c>
      <c r="B6" s="17" t="s">
        <v>93</v>
      </c>
      <c r="C6" s="17" t="s">
        <v>93</v>
      </c>
      <c r="D6" s="17" t="s">
        <v>93</v>
      </c>
      <c r="E6" s="17" t="s">
        <v>93</v>
      </c>
      <c r="F6" s="17" t="s">
        <v>93</v>
      </c>
      <c r="G6" s="17" t="s">
        <v>93</v>
      </c>
      <c r="I6" s="17" t="s">
        <v>94</v>
      </c>
      <c r="J6" s="17" t="s">
        <v>94</v>
      </c>
      <c r="K6" s="17" t="s">
        <v>94</v>
      </c>
      <c r="L6" s="17" t="s">
        <v>94</v>
      </c>
      <c r="M6" s="17" t="s">
        <v>94</v>
      </c>
      <c r="O6" s="17" t="s">
        <v>95</v>
      </c>
      <c r="P6" s="17" t="s">
        <v>95</v>
      </c>
      <c r="Q6" s="17" t="s">
        <v>95</v>
      </c>
      <c r="R6" s="17" t="s">
        <v>95</v>
      </c>
      <c r="S6" s="17" t="s">
        <v>95</v>
      </c>
    </row>
    <row r="7" spans="1:19" ht="24.75">
      <c r="A7" s="17" t="s">
        <v>96</v>
      </c>
      <c r="C7" s="17" t="s">
        <v>97</v>
      </c>
      <c r="E7" s="17" t="s">
        <v>50</v>
      </c>
      <c r="G7" s="17" t="s">
        <v>51</v>
      </c>
      <c r="I7" s="17" t="s">
        <v>98</v>
      </c>
      <c r="K7" s="17" t="s">
        <v>99</v>
      </c>
      <c r="M7" s="17" t="s">
        <v>100</v>
      </c>
      <c r="O7" s="17" t="s">
        <v>98</v>
      </c>
      <c r="Q7" s="17" t="s">
        <v>99</v>
      </c>
      <c r="S7" s="17" t="s">
        <v>100</v>
      </c>
    </row>
    <row r="8" spans="1:19">
      <c r="A8" s="1" t="s">
        <v>85</v>
      </c>
      <c r="C8" s="6">
        <v>17</v>
      </c>
      <c r="D8" s="4"/>
      <c r="E8" s="4" t="s">
        <v>152</v>
      </c>
      <c r="F8" s="4"/>
      <c r="G8" s="6">
        <v>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5176083</v>
      </c>
      <c r="P8" s="4"/>
      <c r="Q8" s="6">
        <v>0</v>
      </c>
      <c r="R8" s="4"/>
      <c r="S8" s="6">
        <v>5176083</v>
      </c>
    </row>
    <row r="9" spans="1:19">
      <c r="A9" s="1" t="s">
        <v>89</v>
      </c>
      <c r="C9" s="6">
        <v>17</v>
      </c>
      <c r="D9" s="4"/>
      <c r="E9" s="4" t="s">
        <v>152</v>
      </c>
      <c r="F9" s="4"/>
      <c r="G9" s="6">
        <v>8</v>
      </c>
      <c r="H9" s="4"/>
      <c r="I9" s="6">
        <v>131980455</v>
      </c>
      <c r="J9" s="4"/>
      <c r="K9" s="6">
        <v>0</v>
      </c>
      <c r="L9" s="4"/>
      <c r="M9" s="6">
        <v>131980455</v>
      </c>
      <c r="N9" s="4"/>
      <c r="O9" s="6">
        <v>367533369</v>
      </c>
      <c r="P9" s="4"/>
      <c r="Q9" s="6">
        <v>0</v>
      </c>
      <c r="R9" s="4"/>
      <c r="S9" s="6">
        <v>367533369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131980455</v>
      </c>
      <c r="J10" s="4"/>
      <c r="K10" s="11">
        <f>SUM(K8:K9)</f>
        <v>0</v>
      </c>
      <c r="L10" s="4"/>
      <c r="M10" s="11">
        <f>SUM(M8:M9)</f>
        <v>131980455</v>
      </c>
      <c r="N10" s="4"/>
      <c r="O10" s="11">
        <f>SUM(O8:O9)</f>
        <v>372709452</v>
      </c>
      <c r="P10" s="4"/>
      <c r="Q10" s="11">
        <f>SUM(Q8:Q9)</f>
        <v>0</v>
      </c>
      <c r="R10" s="4"/>
      <c r="S10" s="11">
        <f>SUM(S8:S9)</f>
        <v>372709452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O11" sqref="O11"/>
    </sheetView>
  </sheetViews>
  <sheetFormatPr defaultRowHeight="24"/>
  <cols>
    <col min="1" max="1" width="29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102</v>
      </c>
      <c r="D6" s="17" t="s">
        <v>102</v>
      </c>
      <c r="E6" s="17" t="s">
        <v>102</v>
      </c>
      <c r="F6" s="17" t="s">
        <v>102</v>
      </c>
      <c r="G6" s="17" t="s">
        <v>102</v>
      </c>
      <c r="I6" s="17" t="s">
        <v>94</v>
      </c>
      <c r="J6" s="17" t="s">
        <v>94</v>
      </c>
      <c r="K6" s="17" t="s">
        <v>94</v>
      </c>
      <c r="L6" s="17" t="s">
        <v>94</v>
      </c>
      <c r="M6" s="17" t="s">
        <v>94</v>
      </c>
      <c r="O6" s="17" t="s">
        <v>95</v>
      </c>
      <c r="P6" s="17" t="s">
        <v>95</v>
      </c>
      <c r="Q6" s="17" t="s">
        <v>95</v>
      </c>
      <c r="R6" s="17" t="s">
        <v>95</v>
      </c>
      <c r="S6" s="17" t="s">
        <v>95</v>
      </c>
    </row>
    <row r="7" spans="1:19" ht="24.75">
      <c r="A7" s="17" t="s">
        <v>3</v>
      </c>
      <c r="C7" s="17" t="s">
        <v>103</v>
      </c>
      <c r="E7" s="17" t="s">
        <v>104</v>
      </c>
      <c r="G7" s="17" t="s">
        <v>105</v>
      </c>
      <c r="I7" s="17" t="s">
        <v>106</v>
      </c>
      <c r="K7" s="17" t="s">
        <v>99</v>
      </c>
      <c r="M7" s="17" t="s">
        <v>107</v>
      </c>
      <c r="O7" s="17" t="s">
        <v>106</v>
      </c>
      <c r="Q7" s="17" t="s">
        <v>99</v>
      </c>
      <c r="S7" s="17" t="s">
        <v>107</v>
      </c>
    </row>
    <row r="8" spans="1:19">
      <c r="A8" s="1" t="s">
        <v>37</v>
      </c>
      <c r="C8" s="4" t="s">
        <v>108</v>
      </c>
      <c r="D8" s="4"/>
      <c r="E8" s="6">
        <v>2185512</v>
      </c>
      <c r="F8" s="4"/>
      <c r="G8" s="6">
        <v>5100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11146111200</v>
      </c>
      <c r="P8" s="4"/>
      <c r="Q8" s="6">
        <v>0</v>
      </c>
      <c r="R8" s="4"/>
      <c r="S8" s="6">
        <v>11146111200</v>
      </c>
    </row>
    <row r="9" spans="1:19">
      <c r="A9" s="1" t="s">
        <v>19</v>
      </c>
      <c r="C9" s="4" t="s">
        <v>4</v>
      </c>
      <c r="D9" s="4"/>
      <c r="E9" s="6">
        <v>15000000</v>
      </c>
      <c r="F9" s="4"/>
      <c r="G9" s="6">
        <v>400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6000000000</v>
      </c>
      <c r="P9" s="4"/>
      <c r="Q9" s="6">
        <v>221635884</v>
      </c>
      <c r="R9" s="4"/>
      <c r="S9" s="6">
        <v>5778364116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0</v>
      </c>
      <c r="J10" s="4"/>
      <c r="K10" s="11">
        <f>SUM(K8:K9)</f>
        <v>0</v>
      </c>
      <c r="L10" s="4"/>
      <c r="M10" s="11">
        <f>SUM(M8:M9)</f>
        <v>0</v>
      </c>
      <c r="N10" s="4"/>
      <c r="O10" s="11">
        <f>SUM(O8:O9)</f>
        <v>17146111200</v>
      </c>
      <c r="P10" s="4"/>
      <c r="Q10" s="11">
        <f>SUM(Q8:Q9)</f>
        <v>221635884</v>
      </c>
      <c r="R10" s="4"/>
      <c r="S10" s="11">
        <f>SUM(S8:S9)</f>
        <v>16924475316</v>
      </c>
    </row>
    <row r="11" spans="1:19" ht="24.75" thickTop="1">
      <c r="O1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49"/>
  <sheetViews>
    <sheetView rightToLeft="1" workbookViewId="0">
      <selection activeCell="G19" sqref="G19"/>
    </sheetView>
  </sheetViews>
  <sheetFormatPr defaultRowHeight="24"/>
  <cols>
    <col min="1" max="1" width="29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94</v>
      </c>
      <c r="D6" s="17" t="s">
        <v>94</v>
      </c>
      <c r="E6" s="17" t="s">
        <v>94</v>
      </c>
      <c r="F6" s="17" t="s">
        <v>94</v>
      </c>
      <c r="G6" s="17" t="s">
        <v>94</v>
      </c>
      <c r="H6" s="17" t="s">
        <v>94</v>
      </c>
      <c r="I6" s="17" t="s">
        <v>94</v>
      </c>
      <c r="K6" s="17" t="s">
        <v>95</v>
      </c>
      <c r="L6" s="17" t="s">
        <v>95</v>
      </c>
      <c r="M6" s="17" t="s">
        <v>95</v>
      </c>
      <c r="N6" s="17" t="s">
        <v>95</v>
      </c>
      <c r="O6" s="17" t="s">
        <v>95</v>
      </c>
      <c r="P6" s="17" t="s">
        <v>95</v>
      </c>
      <c r="Q6" s="17" t="s">
        <v>95</v>
      </c>
    </row>
    <row r="7" spans="1:17" ht="24.75">
      <c r="A7" s="17" t="s">
        <v>3</v>
      </c>
      <c r="C7" s="17" t="s">
        <v>7</v>
      </c>
      <c r="E7" s="17" t="s">
        <v>109</v>
      </c>
      <c r="G7" s="17" t="s">
        <v>110</v>
      </c>
      <c r="I7" s="17" t="s">
        <v>111</v>
      </c>
      <c r="K7" s="17" t="s">
        <v>7</v>
      </c>
      <c r="M7" s="17" t="s">
        <v>109</v>
      </c>
      <c r="O7" s="17" t="s">
        <v>110</v>
      </c>
      <c r="Q7" s="17" t="s">
        <v>111</v>
      </c>
    </row>
    <row r="8" spans="1:17">
      <c r="A8" s="1" t="s">
        <v>17</v>
      </c>
      <c r="C8" s="7">
        <v>586708</v>
      </c>
      <c r="D8" s="7"/>
      <c r="E8" s="7">
        <v>11326075837</v>
      </c>
      <c r="F8" s="7"/>
      <c r="G8" s="7">
        <v>11009217149</v>
      </c>
      <c r="H8" s="7"/>
      <c r="I8" s="7">
        <f>E8-G8</f>
        <v>316858688</v>
      </c>
      <c r="J8" s="7"/>
      <c r="K8" s="7">
        <v>586708</v>
      </c>
      <c r="L8" s="7"/>
      <c r="M8" s="7">
        <v>11326075837</v>
      </c>
      <c r="N8" s="7"/>
      <c r="O8" s="7">
        <v>10787257446</v>
      </c>
      <c r="P8" s="7"/>
      <c r="Q8" s="7">
        <f>M8-O8</f>
        <v>538818391</v>
      </c>
    </row>
    <row r="9" spans="1:17">
      <c r="A9" s="1" t="s">
        <v>18</v>
      </c>
      <c r="C9" s="7">
        <v>108745</v>
      </c>
      <c r="D9" s="7"/>
      <c r="E9" s="7">
        <v>41086692284</v>
      </c>
      <c r="F9" s="7"/>
      <c r="G9" s="7">
        <v>39589418238</v>
      </c>
      <c r="H9" s="7"/>
      <c r="I9" s="7">
        <f t="shared" ref="I9:I40" si="0">E9-G9</f>
        <v>1497274046</v>
      </c>
      <c r="J9" s="7"/>
      <c r="K9" s="7">
        <v>108745</v>
      </c>
      <c r="L9" s="7"/>
      <c r="M9" s="7">
        <v>41086692284</v>
      </c>
      <c r="N9" s="7"/>
      <c r="O9" s="7">
        <v>36784710947</v>
      </c>
      <c r="P9" s="7"/>
      <c r="Q9" s="7">
        <f t="shared" ref="Q9:Q40" si="1">M9-O9</f>
        <v>4301981337</v>
      </c>
    </row>
    <row r="10" spans="1:17">
      <c r="A10" s="1" t="s">
        <v>38</v>
      </c>
      <c r="C10" s="7">
        <v>8161513</v>
      </c>
      <c r="D10" s="7"/>
      <c r="E10" s="7">
        <v>60766010462</v>
      </c>
      <c r="F10" s="7"/>
      <c r="G10" s="7">
        <v>54322189694</v>
      </c>
      <c r="H10" s="7"/>
      <c r="I10" s="7">
        <f t="shared" si="0"/>
        <v>6443820768</v>
      </c>
      <c r="J10" s="7"/>
      <c r="K10" s="7">
        <v>8161513</v>
      </c>
      <c r="L10" s="7"/>
      <c r="M10" s="7">
        <v>60766010462</v>
      </c>
      <c r="N10" s="7"/>
      <c r="O10" s="7">
        <v>26574515409</v>
      </c>
      <c r="P10" s="7"/>
      <c r="Q10" s="7">
        <f t="shared" si="1"/>
        <v>34191495053</v>
      </c>
    </row>
    <row r="11" spans="1:17">
      <c r="A11" s="1" t="s">
        <v>30</v>
      </c>
      <c r="C11" s="7">
        <v>538673</v>
      </c>
      <c r="D11" s="7"/>
      <c r="E11" s="7">
        <v>17354514498</v>
      </c>
      <c r="F11" s="7"/>
      <c r="G11" s="7">
        <v>10639747086</v>
      </c>
      <c r="H11" s="7"/>
      <c r="I11" s="7">
        <f t="shared" si="0"/>
        <v>6714767412</v>
      </c>
      <c r="J11" s="7"/>
      <c r="K11" s="7">
        <v>538673</v>
      </c>
      <c r="L11" s="7"/>
      <c r="M11" s="7">
        <v>17354514498</v>
      </c>
      <c r="N11" s="7"/>
      <c r="O11" s="7">
        <v>9180475387</v>
      </c>
      <c r="P11" s="7"/>
      <c r="Q11" s="7">
        <f t="shared" si="1"/>
        <v>8174039111</v>
      </c>
    </row>
    <row r="12" spans="1:17">
      <c r="A12" s="1" t="s">
        <v>28</v>
      </c>
      <c r="C12" s="7">
        <v>2981997</v>
      </c>
      <c r="D12" s="7"/>
      <c r="E12" s="7">
        <v>53415859203</v>
      </c>
      <c r="F12" s="7"/>
      <c r="G12" s="7">
        <v>39632077555</v>
      </c>
      <c r="H12" s="7"/>
      <c r="I12" s="7">
        <f t="shared" si="0"/>
        <v>13783781648</v>
      </c>
      <c r="J12" s="7"/>
      <c r="K12" s="7">
        <v>2981997</v>
      </c>
      <c r="L12" s="7"/>
      <c r="M12" s="7">
        <v>53415859203</v>
      </c>
      <c r="N12" s="7"/>
      <c r="O12" s="7">
        <v>35410602013</v>
      </c>
      <c r="P12" s="7"/>
      <c r="Q12" s="7">
        <f t="shared" si="1"/>
        <v>18005257190</v>
      </c>
    </row>
    <row r="13" spans="1:17">
      <c r="A13" s="1" t="s">
        <v>25</v>
      </c>
      <c r="C13" s="7">
        <v>4500000</v>
      </c>
      <c r="D13" s="7"/>
      <c r="E13" s="7">
        <v>28539175500</v>
      </c>
      <c r="F13" s="7"/>
      <c r="G13" s="7">
        <v>23708092500</v>
      </c>
      <c r="H13" s="7"/>
      <c r="I13" s="7">
        <f t="shared" si="0"/>
        <v>4831083000</v>
      </c>
      <c r="J13" s="7"/>
      <c r="K13" s="7">
        <v>4500000</v>
      </c>
      <c r="L13" s="7"/>
      <c r="M13" s="7">
        <v>28539175500</v>
      </c>
      <c r="N13" s="7"/>
      <c r="O13" s="7">
        <v>17618068662</v>
      </c>
      <c r="P13" s="7"/>
      <c r="Q13" s="7">
        <f t="shared" si="1"/>
        <v>10921106838</v>
      </c>
    </row>
    <row r="14" spans="1:17">
      <c r="A14" s="1" t="s">
        <v>16</v>
      </c>
      <c r="C14" s="7">
        <v>9063968</v>
      </c>
      <c r="D14" s="7"/>
      <c r="E14" s="7">
        <v>74062507349</v>
      </c>
      <c r="F14" s="7"/>
      <c r="G14" s="7">
        <v>52550328823</v>
      </c>
      <c r="H14" s="7"/>
      <c r="I14" s="7">
        <f t="shared" si="0"/>
        <v>21512178526</v>
      </c>
      <c r="J14" s="7"/>
      <c r="K14" s="7">
        <v>9063968</v>
      </c>
      <c r="L14" s="7"/>
      <c r="M14" s="7">
        <v>74062507349</v>
      </c>
      <c r="N14" s="7"/>
      <c r="O14" s="7">
        <v>48157779670</v>
      </c>
      <c r="P14" s="7"/>
      <c r="Q14" s="7">
        <f t="shared" si="1"/>
        <v>25904727679</v>
      </c>
    </row>
    <row r="15" spans="1:17">
      <c r="A15" s="1" t="s">
        <v>19</v>
      </c>
      <c r="C15" s="7">
        <v>15000000</v>
      </c>
      <c r="D15" s="7"/>
      <c r="E15" s="7">
        <v>48027525750</v>
      </c>
      <c r="F15" s="7"/>
      <c r="G15" s="7">
        <v>38767950000</v>
      </c>
      <c r="H15" s="7"/>
      <c r="I15" s="7">
        <f t="shared" si="0"/>
        <v>9259575750</v>
      </c>
      <c r="J15" s="7"/>
      <c r="K15" s="7">
        <v>15000000</v>
      </c>
      <c r="L15" s="7"/>
      <c r="M15" s="7">
        <v>48027525750</v>
      </c>
      <c r="N15" s="7"/>
      <c r="O15" s="7">
        <v>39146440479</v>
      </c>
      <c r="P15" s="7"/>
      <c r="Q15" s="7">
        <f t="shared" si="1"/>
        <v>8881085271</v>
      </c>
    </row>
    <row r="16" spans="1:17">
      <c r="A16" s="1" t="s">
        <v>20</v>
      </c>
      <c r="C16" s="7">
        <v>154007941</v>
      </c>
      <c r="D16" s="7"/>
      <c r="E16" s="7">
        <v>198100522313</v>
      </c>
      <c r="F16" s="7"/>
      <c r="G16" s="7">
        <v>146902222773</v>
      </c>
      <c r="H16" s="7"/>
      <c r="I16" s="7">
        <f t="shared" si="0"/>
        <v>51198299540</v>
      </c>
      <c r="J16" s="7"/>
      <c r="K16" s="7">
        <v>154007941</v>
      </c>
      <c r="L16" s="7"/>
      <c r="M16" s="7">
        <v>198100522313</v>
      </c>
      <c r="N16" s="7"/>
      <c r="O16" s="7">
        <v>118319037976</v>
      </c>
      <c r="P16" s="7"/>
      <c r="Q16" s="7">
        <f t="shared" si="1"/>
        <v>79781484337</v>
      </c>
    </row>
    <row r="17" spans="1:17">
      <c r="A17" s="1" t="s">
        <v>21</v>
      </c>
      <c r="C17" s="7">
        <v>52322101</v>
      </c>
      <c r="D17" s="7"/>
      <c r="E17" s="7">
        <v>128674680850</v>
      </c>
      <c r="F17" s="7"/>
      <c r="G17" s="7">
        <v>104593687627</v>
      </c>
      <c r="H17" s="7"/>
      <c r="I17" s="7">
        <f t="shared" si="0"/>
        <v>24080993223</v>
      </c>
      <c r="J17" s="7"/>
      <c r="K17" s="7">
        <v>52322101</v>
      </c>
      <c r="L17" s="7"/>
      <c r="M17" s="7">
        <v>128674680850</v>
      </c>
      <c r="N17" s="7"/>
      <c r="O17" s="7">
        <v>109106654858</v>
      </c>
      <c r="P17" s="7"/>
      <c r="Q17" s="7">
        <f t="shared" si="1"/>
        <v>19568025992</v>
      </c>
    </row>
    <row r="18" spans="1:17">
      <c r="A18" s="1" t="s">
        <v>23</v>
      </c>
      <c r="C18" s="7">
        <v>19385737</v>
      </c>
      <c r="D18" s="7"/>
      <c r="E18" s="7">
        <v>75308691407</v>
      </c>
      <c r="F18" s="7"/>
      <c r="G18" s="7">
        <v>54776630659</v>
      </c>
      <c r="H18" s="7"/>
      <c r="I18" s="7">
        <f t="shared" si="0"/>
        <v>20532060748</v>
      </c>
      <c r="J18" s="7"/>
      <c r="K18" s="7">
        <v>19385737</v>
      </c>
      <c r="L18" s="7"/>
      <c r="M18" s="7">
        <v>75308691407</v>
      </c>
      <c r="N18" s="7"/>
      <c r="O18" s="7">
        <v>58087745408</v>
      </c>
      <c r="P18" s="7"/>
      <c r="Q18" s="7">
        <f t="shared" si="1"/>
        <v>17220945999</v>
      </c>
    </row>
    <row r="19" spans="1:17">
      <c r="A19" s="1" t="s">
        <v>42</v>
      </c>
      <c r="C19" s="7">
        <v>4965</v>
      </c>
      <c r="D19" s="7"/>
      <c r="E19" s="7">
        <v>1885119004</v>
      </c>
      <c r="F19" s="7"/>
      <c r="G19" s="7">
        <v>1734502839</v>
      </c>
      <c r="H19" s="7"/>
      <c r="I19" s="7">
        <f t="shared" si="0"/>
        <v>150616165</v>
      </c>
      <c r="J19" s="7"/>
      <c r="K19" s="7">
        <v>4965</v>
      </c>
      <c r="L19" s="7"/>
      <c r="M19" s="7">
        <v>1885119004</v>
      </c>
      <c r="N19" s="7"/>
      <c r="O19" s="7">
        <v>1734502839</v>
      </c>
      <c r="P19" s="7"/>
      <c r="Q19" s="7">
        <f t="shared" si="1"/>
        <v>150616165</v>
      </c>
    </row>
    <row r="20" spans="1:17">
      <c r="A20" s="1" t="s">
        <v>31</v>
      </c>
      <c r="C20" s="7">
        <v>1000000</v>
      </c>
      <c r="D20" s="7"/>
      <c r="E20" s="7">
        <v>31610790000</v>
      </c>
      <c r="F20" s="7"/>
      <c r="G20" s="7">
        <v>22564935000</v>
      </c>
      <c r="H20" s="7"/>
      <c r="I20" s="7">
        <f t="shared" si="0"/>
        <v>9045855000</v>
      </c>
      <c r="J20" s="7"/>
      <c r="K20" s="7">
        <v>1000000</v>
      </c>
      <c r="L20" s="7"/>
      <c r="M20" s="7">
        <v>31610790000</v>
      </c>
      <c r="N20" s="7"/>
      <c r="O20" s="7">
        <v>18085385655</v>
      </c>
      <c r="P20" s="7"/>
      <c r="Q20" s="7">
        <f t="shared" si="1"/>
        <v>13525404345</v>
      </c>
    </row>
    <row r="21" spans="1:17">
      <c r="A21" s="1" t="s">
        <v>32</v>
      </c>
      <c r="C21" s="7">
        <v>800000</v>
      </c>
      <c r="D21" s="7"/>
      <c r="E21" s="7">
        <v>42155672400</v>
      </c>
      <c r="F21" s="7"/>
      <c r="G21" s="7">
        <v>31332456000</v>
      </c>
      <c r="H21" s="7"/>
      <c r="I21" s="7">
        <f t="shared" si="0"/>
        <v>10823216400</v>
      </c>
      <c r="J21" s="7"/>
      <c r="K21" s="7">
        <v>800000</v>
      </c>
      <c r="L21" s="7"/>
      <c r="M21" s="7">
        <v>42155672400</v>
      </c>
      <c r="N21" s="7"/>
      <c r="O21" s="7">
        <v>22474617179</v>
      </c>
      <c r="P21" s="7"/>
      <c r="Q21" s="7">
        <f t="shared" si="1"/>
        <v>19681055221</v>
      </c>
    </row>
    <row r="22" spans="1:17">
      <c r="A22" s="1" t="s">
        <v>39</v>
      </c>
      <c r="C22" s="7">
        <v>10923751</v>
      </c>
      <c r="D22" s="7"/>
      <c r="E22" s="7">
        <v>58626416525</v>
      </c>
      <c r="F22" s="7"/>
      <c r="G22" s="7">
        <v>41990804353</v>
      </c>
      <c r="H22" s="7"/>
      <c r="I22" s="7">
        <f t="shared" si="0"/>
        <v>16635612172</v>
      </c>
      <c r="J22" s="7"/>
      <c r="K22" s="7">
        <v>10923751</v>
      </c>
      <c r="L22" s="7"/>
      <c r="M22" s="7">
        <v>58626416525</v>
      </c>
      <c r="N22" s="7"/>
      <c r="O22" s="7">
        <v>31474981902</v>
      </c>
      <c r="P22" s="7"/>
      <c r="Q22" s="7">
        <f t="shared" si="1"/>
        <v>27151434623</v>
      </c>
    </row>
    <row r="23" spans="1:17">
      <c r="A23" s="1" t="s">
        <v>41</v>
      </c>
      <c r="C23" s="7">
        <v>3250000</v>
      </c>
      <c r="D23" s="7"/>
      <c r="E23" s="7">
        <v>20966999625</v>
      </c>
      <c r="F23" s="7"/>
      <c r="G23" s="7">
        <v>20200825708</v>
      </c>
      <c r="H23" s="7"/>
      <c r="I23" s="7">
        <f t="shared" si="0"/>
        <v>766173917</v>
      </c>
      <c r="J23" s="7"/>
      <c r="K23" s="7">
        <v>3250000</v>
      </c>
      <c r="L23" s="7"/>
      <c r="M23" s="7">
        <v>20966999625</v>
      </c>
      <c r="N23" s="7"/>
      <c r="O23" s="7">
        <v>20200825708</v>
      </c>
      <c r="P23" s="7"/>
      <c r="Q23" s="7">
        <f t="shared" si="1"/>
        <v>766173917</v>
      </c>
    </row>
    <row r="24" spans="1:17">
      <c r="A24" s="1" t="s">
        <v>36</v>
      </c>
      <c r="C24" s="7">
        <v>3246456</v>
      </c>
      <c r="D24" s="7"/>
      <c r="E24" s="7">
        <v>19427380312</v>
      </c>
      <c r="F24" s="7"/>
      <c r="G24" s="7">
        <v>16813397247</v>
      </c>
      <c r="H24" s="7"/>
      <c r="I24" s="7">
        <f t="shared" si="0"/>
        <v>2613983065</v>
      </c>
      <c r="J24" s="7"/>
      <c r="K24" s="7">
        <v>3246456</v>
      </c>
      <c r="L24" s="7"/>
      <c r="M24" s="7">
        <v>19427380312</v>
      </c>
      <c r="N24" s="7"/>
      <c r="O24" s="7">
        <v>14244074244</v>
      </c>
      <c r="P24" s="7"/>
      <c r="Q24" s="7">
        <f t="shared" si="1"/>
        <v>5183306068</v>
      </c>
    </row>
    <row r="25" spans="1:17">
      <c r="A25" s="1" t="s">
        <v>29</v>
      </c>
      <c r="C25" s="7">
        <v>565843</v>
      </c>
      <c r="D25" s="7"/>
      <c r="E25" s="7">
        <v>28118186945</v>
      </c>
      <c r="F25" s="7"/>
      <c r="G25" s="7">
        <v>17802372810</v>
      </c>
      <c r="H25" s="7"/>
      <c r="I25" s="7">
        <f t="shared" si="0"/>
        <v>10315814135</v>
      </c>
      <c r="J25" s="7"/>
      <c r="K25" s="7">
        <v>565843</v>
      </c>
      <c r="L25" s="7"/>
      <c r="M25" s="7">
        <v>28118186945</v>
      </c>
      <c r="N25" s="7"/>
      <c r="O25" s="7">
        <v>13626953497</v>
      </c>
      <c r="P25" s="7"/>
      <c r="Q25" s="7">
        <f t="shared" si="1"/>
        <v>14491233448</v>
      </c>
    </row>
    <row r="26" spans="1:17">
      <c r="A26" s="1" t="s">
        <v>15</v>
      </c>
      <c r="C26" s="7">
        <v>35842666</v>
      </c>
      <c r="D26" s="7"/>
      <c r="E26" s="7">
        <v>163895249831</v>
      </c>
      <c r="F26" s="7"/>
      <c r="G26" s="7">
        <v>139881032791</v>
      </c>
      <c r="H26" s="7"/>
      <c r="I26" s="7">
        <f t="shared" si="0"/>
        <v>24014217040</v>
      </c>
      <c r="J26" s="7"/>
      <c r="K26" s="7">
        <v>35842666</v>
      </c>
      <c r="L26" s="7"/>
      <c r="M26" s="7">
        <v>163895249831</v>
      </c>
      <c r="N26" s="7"/>
      <c r="O26" s="7">
        <v>148513005480</v>
      </c>
      <c r="P26" s="7"/>
      <c r="Q26" s="7">
        <f t="shared" si="1"/>
        <v>15382244351</v>
      </c>
    </row>
    <row r="27" spans="1:17">
      <c r="A27" s="1" t="s">
        <v>22</v>
      </c>
      <c r="C27" s="7">
        <v>5520000</v>
      </c>
      <c r="D27" s="7"/>
      <c r="E27" s="7">
        <v>78191973000</v>
      </c>
      <c r="F27" s="7"/>
      <c r="G27" s="7">
        <v>57121293960</v>
      </c>
      <c r="H27" s="7"/>
      <c r="I27" s="7">
        <f t="shared" si="0"/>
        <v>21070679040</v>
      </c>
      <c r="J27" s="7"/>
      <c r="K27" s="7">
        <v>5520000</v>
      </c>
      <c r="L27" s="7"/>
      <c r="M27" s="7">
        <v>78191973000</v>
      </c>
      <c r="N27" s="7"/>
      <c r="O27" s="7">
        <v>45268307508</v>
      </c>
      <c r="P27" s="7"/>
      <c r="Q27" s="7">
        <f t="shared" si="1"/>
        <v>32923665492</v>
      </c>
    </row>
    <row r="28" spans="1:17">
      <c r="A28" s="1" t="s">
        <v>43</v>
      </c>
      <c r="C28" s="7">
        <v>2350117</v>
      </c>
      <c r="D28" s="7"/>
      <c r="E28" s="7">
        <v>76765356794</v>
      </c>
      <c r="F28" s="7"/>
      <c r="G28" s="7">
        <v>73084573044</v>
      </c>
      <c r="H28" s="7"/>
      <c r="I28" s="7">
        <f t="shared" si="0"/>
        <v>3680783750</v>
      </c>
      <c r="J28" s="7"/>
      <c r="K28" s="7">
        <v>2350117</v>
      </c>
      <c r="L28" s="7"/>
      <c r="M28" s="7">
        <v>76765356794</v>
      </c>
      <c r="N28" s="7"/>
      <c r="O28" s="7">
        <v>73084573044</v>
      </c>
      <c r="P28" s="7"/>
      <c r="Q28" s="7">
        <f t="shared" si="1"/>
        <v>3680783750</v>
      </c>
    </row>
    <row r="29" spans="1:17">
      <c r="A29" s="1" t="s">
        <v>37</v>
      </c>
      <c r="C29" s="7">
        <v>1185512</v>
      </c>
      <c r="D29" s="7"/>
      <c r="E29" s="7">
        <v>43991844740</v>
      </c>
      <c r="F29" s="7"/>
      <c r="G29" s="7">
        <v>31380713966</v>
      </c>
      <c r="H29" s="7"/>
      <c r="I29" s="7">
        <f t="shared" si="0"/>
        <v>12611130774</v>
      </c>
      <c r="J29" s="7"/>
      <c r="K29" s="7">
        <v>1185512</v>
      </c>
      <c r="L29" s="7"/>
      <c r="M29" s="7">
        <v>43991844740</v>
      </c>
      <c r="N29" s="7"/>
      <c r="O29" s="7">
        <v>35479371889</v>
      </c>
      <c r="P29" s="7"/>
      <c r="Q29" s="7">
        <f t="shared" si="1"/>
        <v>8512472851</v>
      </c>
    </row>
    <row r="30" spans="1:17">
      <c r="A30" s="1" t="s">
        <v>40</v>
      </c>
      <c r="C30" s="7">
        <v>2286616</v>
      </c>
      <c r="D30" s="7"/>
      <c r="E30" s="7">
        <v>56166092785</v>
      </c>
      <c r="F30" s="7"/>
      <c r="G30" s="7">
        <v>47619572799</v>
      </c>
      <c r="H30" s="7"/>
      <c r="I30" s="7">
        <f t="shared" si="0"/>
        <v>8546519986</v>
      </c>
      <c r="J30" s="7"/>
      <c r="K30" s="7">
        <v>2286616</v>
      </c>
      <c r="L30" s="7"/>
      <c r="M30" s="7">
        <v>56166092785</v>
      </c>
      <c r="N30" s="7"/>
      <c r="O30" s="7">
        <v>39218224638</v>
      </c>
      <c r="P30" s="7"/>
      <c r="Q30" s="7">
        <f t="shared" si="1"/>
        <v>16947868147</v>
      </c>
    </row>
    <row r="31" spans="1:17">
      <c r="A31" s="1" t="s">
        <v>34</v>
      </c>
      <c r="C31" s="7">
        <v>2459728</v>
      </c>
      <c r="D31" s="7"/>
      <c r="E31" s="7">
        <v>55552504290</v>
      </c>
      <c r="F31" s="7"/>
      <c r="G31" s="7">
        <v>46746057354</v>
      </c>
      <c r="H31" s="7"/>
      <c r="I31" s="7">
        <f t="shared" si="0"/>
        <v>8806446936</v>
      </c>
      <c r="J31" s="7"/>
      <c r="K31" s="7">
        <v>2459728</v>
      </c>
      <c r="L31" s="7"/>
      <c r="M31" s="7">
        <v>55552504290</v>
      </c>
      <c r="N31" s="7"/>
      <c r="O31" s="7">
        <v>34883412274</v>
      </c>
      <c r="P31" s="7"/>
      <c r="Q31" s="7">
        <f t="shared" si="1"/>
        <v>20669092016</v>
      </c>
    </row>
    <row r="32" spans="1:17">
      <c r="A32" s="1" t="s">
        <v>27</v>
      </c>
      <c r="C32" s="7">
        <v>2570107</v>
      </c>
      <c r="D32" s="7"/>
      <c r="E32" s="7">
        <v>64892297529</v>
      </c>
      <c r="F32" s="7"/>
      <c r="G32" s="7">
        <v>49366470431</v>
      </c>
      <c r="H32" s="7"/>
      <c r="I32" s="7">
        <f t="shared" si="0"/>
        <v>15525827098</v>
      </c>
      <c r="J32" s="7"/>
      <c r="K32" s="7">
        <v>2570107</v>
      </c>
      <c r="L32" s="7"/>
      <c r="M32" s="7">
        <v>64892297529</v>
      </c>
      <c r="N32" s="7"/>
      <c r="O32" s="7">
        <v>36452284344</v>
      </c>
      <c r="P32" s="7"/>
      <c r="Q32" s="7">
        <f t="shared" si="1"/>
        <v>28440013185</v>
      </c>
    </row>
    <row r="33" spans="1:19">
      <c r="A33" s="1" t="s">
        <v>24</v>
      </c>
      <c r="C33" s="7">
        <v>4791554</v>
      </c>
      <c r="D33" s="7"/>
      <c r="E33" s="7">
        <v>80209665232</v>
      </c>
      <c r="F33" s="7"/>
      <c r="G33" s="7">
        <v>56061030866</v>
      </c>
      <c r="H33" s="7"/>
      <c r="I33" s="7">
        <f t="shared" si="0"/>
        <v>24148634366</v>
      </c>
      <c r="J33" s="7"/>
      <c r="K33" s="7">
        <v>4791554</v>
      </c>
      <c r="L33" s="7"/>
      <c r="M33" s="7">
        <v>80209665232</v>
      </c>
      <c r="N33" s="7"/>
      <c r="O33" s="7">
        <v>55525503605</v>
      </c>
      <c r="P33" s="7"/>
      <c r="Q33" s="7">
        <f t="shared" si="1"/>
        <v>24684161627</v>
      </c>
    </row>
    <row r="34" spans="1:19">
      <c r="A34" s="1" t="s">
        <v>33</v>
      </c>
      <c r="C34" s="7">
        <v>506578</v>
      </c>
      <c r="D34" s="7"/>
      <c r="E34" s="7">
        <v>30465613584</v>
      </c>
      <c r="F34" s="7"/>
      <c r="G34" s="7">
        <v>22156809879</v>
      </c>
      <c r="H34" s="7"/>
      <c r="I34" s="7">
        <f t="shared" si="0"/>
        <v>8308803705</v>
      </c>
      <c r="J34" s="7"/>
      <c r="K34" s="7">
        <v>506578</v>
      </c>
      <c r="L34" s="7"/>
      <c r="M34" s="7">
        <v>30465613584</v>
      </c>
      <c r="N34" s="7"/>
      <c r="O34" s="7">
        <v>21924308308</v>
      </c>
      <c r="P34" s="7"/>
      <c r="Q34" s="7">
        <f t="shared" si="1"/>
        <v>8541305276</v>
      </c>
    </row>
    <row r="35" spans="1:19">
      <c r="A35" s="1" t="s">
        <v>64</v>
      </c>
      <c r="C35" s="7">
        <v>105000</v>
      </c>
      <c r="D35" s="7"/>
      <c r="E35" s="7">
        <v>98473198497</v>
      </c>
      <c r="F35" s="7"/>
      <c r="G35" s="7">
        <v>98506627844</v>
      </c>
      <c r="H35" s="7"/>
      <c r="I35" s="7">
        <f t="shared" si="0"/>
        <v>-33429347</v>
      </c>
      <c r="J35" s="7"/>
      <c r="K35" s="7">
        <v>105000</v>
      </c>
      <c r="L35" s="7"/>
      <c r="M35" s="7">
        <v>98473198497</v>
      </c>
      <c r="N35" s="7"/>
      <c r="O35" s="7">
        <v>98506627844</v>
      </c>
      <c r="P35" s="7"/>
      <c r="Q35" s="7">
        <f t="shared" si="1"/>
        <v>-33429347</v>
      </c>
    </row>
    <row r="36" spans="1:19">
      <c r="A36" s="1" t="s">
        <v>61</v>
      </c>
      <c r="C36" s="7">
        <v>215000</v>
      </c>
      <c r="D36" s="7"/>
      <c r="E36" s="7">
        <v>177347150001</v>
      </c>
      <c r="F36" s="7"/>
      <c r="G36" s="7">
        <v>174362414054</v>
      </c>
      <c r="H36" s="7"/>
      <c r="I36" s="7">
        <f t="shared" si="0"/>
        <v>2984735947</v>
      </c>
      <c r="J36" s="7"/>
      <c r="K36" s="7">
        <v>215000</v>
      </c>
      <c r="L36" s="7"/>
      <c r="M36" s="7">
        <v>177347150001</v>
      </c>
      <c r="N36" s="7"/>
      <c r="O36" s="7">
        <v>172741303687</v>
      </c>
      <c r="P36" s="7"/>
      <c r="Q36" s="7">
        <f t="shared" si="1"/>
        <v>4605846314</v>
      </c>
    </row>
    <row r="37" spans="1:19">
      <c r="A37" s="1" t="s">
        <v>53</v>
      </c>
      <c r="C37" s="7">
        <v>549121</v>
      </c>
      <c r="D37" s="7"/>
      <c r="E37" s="7">
        <v>495452348770</v>
      </c>
      <c r="F37" s="7"/>
      <c r="G37" s="7">
        <v>486406121979</v>
      </c>
      <c r="H37" s="7"/>
      <c r="I37" s="7">
        <f t="shared" si="0"/>
        <v>9046226791</v>
      </c>
      <c r="J37" s="7"/>
      <c r="K37" s="7">
        <v>549121</v>
      </c>
      <c r="L37" s="7"/>
      <c r="M37" s="7">
        <v>495452348770</v>
      </c>
      <c r="N37" s="7"/>
      <c r="O37" s="7">
        <v>453899518525</v>
      </c>
      <c r="P37" s="7"/>
      <c r="Q37" s="7">
        <f t="shared" si="1"/>
        <v>41552830245</v>
      </c>
    </row>
    <row r="38" spans="1:19">
      <c r="A38" s="1" t="s">
        <v>57</v>
      </c>
      <c r="C38" s="7">
        <v>310000</v>
      </c>
      <c r="D38" s="7"/>
      <c r="E38" s="7">
        <v>262099025939</v>
      </c>
      <c r="F38" s="7"/>
      <c r="G38" s="7">
        <v>256484393776</v>
      </c>
      <c r="H38" s="7"/>
      <c r="I38" s="7">
        <f t="shared" si="0"/>
        <v>5614632163</v>
      </c>
      <c r="J38" s="7"/>
      <c r="K38" s="7">
        <v>310000</v>
      </c>
      <c r="L38" s="7"/>
      <c r="M38" s="7">
        <v>262099025939</v>
      </c>
      <c r="N38" s="7"/>
      <c r="O38" s="7">
        <v>247250806062</v>
      </c>
      <c r="P38" s="7"/>
      <c r="Q38" s="7">
        <f t="shared" si="1"/>
        <v>14848219877</v>
      </c>
    </row>
    <row r="39" spans="1:19">
      <c r="A39" s="1" t="s">
        <v>59</v>
      </c>
      <c r="C39" s="7">
        <v>120000</v>
      </c>
      <c r="D39" s="7"/>
      <c r="E39" s="7">
        <v>101741556000</v>
      </c>
      <c r="F39" s="7"/>
      <c r="G39" s="7">
        <v>99817858363</v>
      </c>
      <c r="H39" s="7"/>
      <c r="I39" s="7">
        <f t="shared" si="0"/>
        <v>1923697637</v>
      </c>
      <c r="J39" s="7"/>
      <c r="K39" s="7">
        <v>120000</v>
      </c>
      <c r="L39" s="7"/>
      <c r="M39" s="7">
        <v>101741556000</v>
      </c>
      <c r="N39" s="7"/>
      <c r="O39" s="7">
        <v>96976131176</v>
      </c>
      <c r="P39" s="7"/>
      <c r="Q39" s="7">
        <f t="shared" si="1"/>
        <v>4765424824</v>
      </c>
    </row>
    <row r="40" spans="1:19">
      <c r="A40" s="1" t="s">
        <v>67</v>
      </c>
      <c r="C40" s="7">
        <v>65000</v>
      </c>
      <c r="D40" s="7"/>
      <c r="E40" s="7">
        <v>60068610590</v>
      </c>
      <c r="F40" s="7"/>
      <c r="G40" s="7">
        <v>59424668768</v>
      </c>
      <c r="H40" s="7"/>
      <c r="I40" s="7">
        <f t="shared" si="0"/>
        <v>643941822</v>
      </c>
      <c r="J40" s="7"/>
      <c r="K40" s="7">
        <v>65000</v>
      </c>
      <c r="L40" s="7"/>
      <c r="M40" s="7">
        <v>60068610590</v>
      </c>
      <c r="N40" s="7"/>
      <c r="O40" s="7">
        <v>59424668768</v>
      </c>
      <c r="P40" s="7"/>
      <c r="Q40" s="7">
        <f t="shared" si="1"/>
        <v>643941822</v>
      </c>
    </row>
    <row r="41" spans="1:19" ht="24.75" thickBot="1">
      <c r="C41" s="7"/>
      <c r="D41" s="7"/>
      <c r="E41" s="8">
        <f>SUM(E8:E40)</f>
        <v>2784765307846</v>
      </c>
      <c r="F41" s="7"/>
      <c r="G41" s="8">
        <f>SUM(G8:G40)</f>
        <v>2427350495935</v>
      </c>
      <c r="H41" s="7"/>
      <c r="I41" s="8">
        <f>SUM(I8:I40)</f>
        <v>357414811911</v>
      </c>
      <c r="J41" s="7"/>
      <c r="K41" s="7"/>
      <c r="L41" s="7"/>
      <c r="M41" s="8">
        <f>SUM(M8:M40)</f>
        <v>2784765307846</v>
      </c>
      <c r="N41" s="7"/>
      <c r="O41" s="8">
        <f>SUM(O8:O40)</f>
        <v>2250162676431</v>
      </c>
      <c r="P41" s="7"/>
      <c r="Q41" s="8">
        <f>SUM(Q8:Q40)</f>
        <v>534602631415</v>
      </c>
      <c r="S41" s="3"/>
    </row>
    <row r="42" spans="1:19" ht="24.75" thickTop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9">
      <c r="I43" s="4"/>
      <c r="J43" s="4"/>
      <c r="K43" s="4"/>
      <c r="L43" s="4"/>
      <c r="M43" s="4"/>
      <c r="N43" s="4"/>
      <c r="O43" s="4"/>
      <c r="P43" s="4"/>
      <c r="Q43" s="4"/>
    </row>
    <row r="44" spans="1:19">
      <c r="I44" s="4"/>
      <c r="J44" s="4"/>
      <c r="K44" s="4"/>
      <c r="L44" s="4"/>
      <c r="M44" s="4"/>
      <c r="N44" s="4"/>
      <c r="O44" s="4"/>
      <c r="P44" s="4"/>
      <c r="Q44" s="4"/>
    </row>
    <row r="45" spans="1:19">
      <c r="I45" s="7"/>
      <c r="J45" s="7"/>
      <c r="K45" s="7"/>
      <c r="L45" s="7"/>
      <c r="M45" s="7"/>
      <c r="N45" s="7"/>
      <c r="O45" s="7"/>
      <c r="P45" s="7"/>
      <c r="Q45" s="7"/>
    </row>
    <row r="46" spans="1:19">
      <c r="I46" s="4"/>
      <c r="J46" s="4"/>
      <c r="K46" s="4"/>
      <c r="L46" s="4"/>
      <c r="M46" s="4"/>
      <c r="N46" s="4"/>
      <c r="O46" s="4"/>
      <c r="P46" s="4"/>
      <c r="Q46" s="4"/>
    </row>
    <row r="47" spans="1:19">
      <c r="I47" s="4"/>
      <c r="J47" s="4"/>
      <c r="K47" s="4"/>
      <c r="L47" s="4"/>
      <c r="M47" s="4"/>
      <c r="N47" s="4"/>
      <c r="O47" s="4"/>
      <c r="P47" s="4"/>
      <c r="Q47" s="4"/>
    </row>
    <row r="48" spans="1:19">
      <c r="I48" s="4"/>
      <c r="J48" s="4"/>
      <c r="K48" s="4"/>
      <c r="L48" s="4"/>
      <c r="M48" s="4"/>
      <c r="N48" s="4"/>
      <c r="O48" s="4"/>
      <c r="P48" s="4"/>
      <c r="Q48" s="4"/>
    </row>
    <row r="49" spans="9:17">
      <c r="I49" s="4"/>
      <c r="J49" s="4"/>
      <c r="K49" s="4"/>
      <c r="L49" s="4"/>
      <c r="M49" s="4"/>
      <c r="N49" s="4"/>
      <c r="O49" s="4"/>
      <c r="P49" s="4"/>
      <c r="Q4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2023-03-27T22:54:53Z</dcterms:created>
  <dcterms:modified xsi:type="dcterms:W3CDTF">2023-03-29T12:42:31Z</dcterms:modified>
</cp:coreProperties>
</file>