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0A9FDB2C-5259-4F24-A659-BD7210A35932}" xr6:coauthVersionLast="47" xr6:coauthVersionMax="47" xr10:uidLastSave="{00000000-0000-0000-0000-000000000000}"/>
  <bookViews>
    <workbookView xWindow="-120" yWindow="-120" windowWidth="29040" windowHeight="15840" tabRatio="781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جمع درآمدها" sheetId="15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0" i="13"/>
  <c r="K9" i="13"/>
  <c r="K8" i="13"/>
  <c r="G10" i="13"/>
  <c r="G9" i="13"/>
  <c r="G8" i="13"/>
  <c r="I10" i="13"/>
  <c r="E10" i="13"/>
  <c r="I9" i="12"/>
  <c r="Q11" i="12"/>
  <c r="C34" i="12"/>
  <c r="E34" i="12"/>
  <c r="G34" i="12"/>
  <c r="K34" i="12"/>
  <c r="M34" i="12"/>
  <c r="O34" i="12"/>
  <c r="Q9" i="12"/>
  <c r="Q10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4" i="12" s="1"/>
  <c r="Q33" i="12"/>
  <c r="Q8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4" i="12" s="1"/>
  <c r="I33" i="12"/>
  <c r="I8" i="12"/>
  <c r="S4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8" i="11"/>
  <c r="I8" i="11"/>
  <c r="Q49" i="11"/>
  <c r="O49" i="11"/>
  <c r="M49" i="11"/>
  <c r="E49" i="11"/>
  <c r="C49" i="11"/>
  <c r="G4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Q5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8" i="10"/>
  <c r="E53" i="10"/>
  <c r="G53" i="10"/>
  <c r="M53" i="10"/>
  <c r="O53" i="10"/>
  <c r="E49" i="9"/>
  <c r="I49" i="9"/>
  <c r="G49" i="9"/>
  <c r="M49" i="9"/>
  <c r="O49" i="9"/>
  <c r="Q4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8" i="9"/>
  <c r="I11" i="8"/>
  <c r="K11" i="8"/>
  <c r="M11" i="8"/>
  <c r="O11" i="8"/>
  <c r="Q11" i="8"/>
  <c r="S11" i="8"/>
  <c r="I10" i="7"/>
  <c r="K10" i="7"/>
  <c r="M10" i="7"/>
  <c r="O10" i="7"/>
  <c r="Q10" i="7"/>
  <c r="S10" i="7"/>
  <c r="S10" i="6"/>
  <c r="K10" i="6"/>
  <c r="M10" i="6"/>
  <c r="O10" i="6"/>
  <c r="Q10" i="6"/>
  <c r="K9" i="4"/>
  <c r="AK23" i="3"/>
  <c r="AI23" i="3"/>
  <c r="AG23" i="3"/>
  <c r="W23" i="3"/>
  <c r="S23" i="3"/>
  <c r="Q23" i="3"/>
  <c r="AA23" i="3"/>
  <c r="W39" i="1"/>
  <c r="Y39" i="1"/>
  <c r="E39" i="1"/>
  <c r="G39" i="1"/>
  <c r="K39" i="1"/>
  <c r="O39" i="1"/>
  <c r="U39" i="1"/>
  <c r="U11" i="11" l="1"/>
  <c r="U14" i="11"/>
  <c r="U30" i="11"/>
  <c r="U46" i="11"/>
  <c r="U18" i="11"/>
  <c r="U34" i="11"/>
  <c r="U22" i="11"/>
  <c r="U38" i="11"/>
  <c r="U10" i="11"/>
  <c r="U26" i="11"/>
  <c r="U42" i="11"/>
  <c r="U8" i="11"/>
  <c r="U45" i="11"/>
  <c r="U41" i="11"/>
  <c r="U37" i="11"/>
  <c r="U33" i="11"/>
  <c r="U29" i="11"/>
  <c r="U25" i="11"/>
  <c r="U21" i="11"/>
  <c r="U17" i="11"/>
  <c r="U13" i="11"/>
  <c r="U9" i="11"/>
  <c r="U48" i="11"/>
  <c r="U44" i="11"/>
  <c r="U40" i="11"/>
  <c r="U36" i="11"/>
  <c r="U32" i="11"/>
  <c r="U28" i="11"/>
  <c r="U24" i="11"/>
  <c r="U20" i="11"/>
  <c r="U16" i="11"/>
  <c r="U12" i="11"/>
  <c r="U47" i="11"/>
  <c r="U43" i="11"/>
  <c r="U39" i="11"/>
  <c r="U35" i="11"/>
  <c r="U31" i="11"/>
  <c r="U27" i="11"/>
  <c r="U23" i="11"/>
  <c r="U19" i="11"/>
  <c r="U15" i="11"/>
  <c r="I49" i="11"/>
  <c r="K28" i="11" s="1"/>
  <c r="I53" i="10"/>
  <c r="U49" i="11" l="1"/>
  <c r="K25" i="11"/>
  <c r="K32" i="11"/>
  <c r="K40" i="11"/>
  <c r="K13" i="11"/>
  <c r="K37" i="11"/>
  <c r="K14" i="11"/>
  <c r="K30" i="11"/>
  <c r="K46" i="11"/>
  <c r="K23" i="11"/>
  <c r="K39" i="11"/>
  <c r="K16" i="11"/>
  <c r="K41" i="11"/>
  <c r="K18" i="11"/>
  <c r="K34" i="11"/>
  <c r="K11" i="11"/>
  <c r="K27" i="11"/>
  <c r="K43" i="11"/>
  <c r="K20" i="11"/>
  <c r="K8" i="11"/>
  <c r="K21" i="11"/>
  <c r="K9" i="11"/>
  <c r="K29" i="11"/>
  <c r="K45" i="11"/>
  <c r="K22" i="11"/>
  <c r="K38" i="11"/>
  <c r="K15" i="11"/>
  <c r="K31" i="11"/>
  <c r="K47" i="11"/>
  <c r="K24" i="11"/>
  <c r="K17" i="11"/>
  <c r="K44" i="11"/>
  <c r="K48" i="11"/>
  <c r="K36" i="11"/>
  <c r="K33" i="11"/>
  <c r="K10" i="11"/>
  <c r="K26" i="11"/>
  <c r="K42" i="11"/>
  <c r="K19" i="11"/>
  <c r="K35" i="11"/>
  <c r="K12" i="11"/>
  <c r="K49" i="11" l="1"/>
</calcChain>
</file>

<file path=xl/sharedStrings.xml><?xml version="1.0" encoding="utf-8"?>
<sst xmlns="http://schemas.openxmlformats.org/spreadsheetml/2006/main" count="683" uniqueCount="179">
  <si>
    <t>صندوق سرمایه‌گذاری تضمین اصل سرمایه مفید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</si>
  <si>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</si>
  <si>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</si>
  <si>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</si>
  <si>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</si>
  <si>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</si>
  <si>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</si>
  <si>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</si>
  <si>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</si>
  <si>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</si>
  <si>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</si>
  <si>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</si>
  <si>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</si>
  <si>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</si>
  <si>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</si>
  <si>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</si>
  <si>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اصفهان</t>
  </si>
  <si>
    <t>داروسازی شهید قاضی</t>
  </si>
  <si>
    <t>زعفران0210نگین بهرامن(پ)</t>
  </si>
  <si>
    <t>زعفران0210نگین وحدت جام(پ)</t>
  </si>
  <si>
    <t>س.ص.بازنشستگی کارکنان بانکها</t>
  </si>
  <si>
    <t>سرمایه گذاری تامین اجتماعی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</si>
  <si>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</si>
  <si>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</si>
  <si>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</si>
  <si>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</si>
  <si>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</si>
  <si>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</si>
  <si>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</si>
  <si>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</si>
  <si>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</si>
  <si>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</si>
  <si>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</si>
  <si>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صنایع فروآلیاژ ایران</t>
  </si>
  <si>
    <t>فجر انرژی خلیج فارس</t>
  </si>
  <si>
    <t>گروه توسعه مالی مهرآیندگان</t>
  </si>
  <si>
    <t>گسترش نفت و گاز پارسیان</t>
  </si>
  <si>
    <t>مبین انرژی خلیج فارس</t>
  </si>
  <si>
    <t>ملی شیمی کشاورز</t>
  </si>
  <si>
    <t>ملی‌ صنایع‌ مس‌ ایران‌</t>
  </si>
  <si>
    <t>نفت سپاهان</t>
  </si>
  <si>
    <t>کارخانجات‌داروپخش‌</t>
  </si>
  <si>
    <t>داروپخش‌ (هلدینگ‌</t>
  </si>
  <si>
    <t>بین المللی توسعه ص. معادن غدیر</t>
  </si>
  <si>
    <t>پتروشیمی پردیس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</si>
  <si>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</si>
  <si>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</si>
  <si>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</si>
  <si>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</si>
  <si>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</si>
  <si>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</si>
  <si>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</si>
  <si>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</si>
  <si>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</si>
  <si>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اقتصاد نوین0205</t>
  </si>
  <si>
    <t>بله</t>
  </si>
  <si>
    <t>1401/04/01</t>
  </si>
  <si>
    <t>1402/05/31</t>
  </si>
  <si>
    <t>گام بانک صادرات ایران0207</t>
  </si>
  <si>
    <t>1402/07/30</t>
  </si>
  <si>
    <t>گواهی اعتبار مولد رفاه0202</t>
  </si>
  <si>
    <t>1401/03/17</t>
  </si>
  <si>
    <t>1402/02/31</t>
  </si>
  <si>
    <t>گواهی اعتبار مولد سامان0207</t>
  </si>
  <si>
    <t>1401/08/01</t>
  </si>
  <si>
    <t>گواهی اعتبار مولد شهر0203</t>
  </si>
  <si>
    <t>1401/05/01</t>
  </si>
  <si>
    <t>1402/03/31</t>
  </si>
  <si>
    <t>گواهی اعتبارمولد رفاه0208</t>
  </si>
  <si>
    <t>1401/09/01</t>
  </si>
  <si>
    <t>1402/08/30</t>
  </si>
  <si>
    <t>گواهی اعتبارمولد صنعت020930</t>
  </si>
  <si>
    <t>1401/10/01</t>
  </si>
  <si>
    <t>1402/09/30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</si>
  <si>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</si>
  <si>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</si>
  <si>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</si>
  <si>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</si>
  <si>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</si>
  <si>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</si>
  <si>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گواهی اعتبار مولد سامان0204</t>
  </si>
  <si>
    <t>1402/04/31</t>
  </si>
  <si>
    <t>گام بانک تجارت0206</t>
  </si>
  <si>
    <t>1401/07/02</t>
  </si>
  <si>
    <t>1402/06/28</t>
  </si>
  <si>
    <t>گام بانک اقتصاد نوین0204</t>
  </si>
  <si>
    <t>1402/04/28</t>
  </si>
  <si>
    <t>گام بانک صادرات ایران0206</t>
  </si>
  <si>
    <t>1402/06/31</t>
  </si>
  <si>
    <t>گواهی اعتبار مولد سپه0208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</si>
  <si>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</si>
  <si>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</si>
  <si>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</si>
  <si>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</si>
  <si>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</si>
  <si>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0.65%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</si>
  <si>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</si>
  <si>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</si>
  <si>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</si>
  <si>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</si>
  <si>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</si>
  <si>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</si>
  <si>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</si>
  <si>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</si>
  <si>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</si>
  <si>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</si>
  <si>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</si>
  <si>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</si>
  <si>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</si>
  <si>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</si>
  <si>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</si>
  <si>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</si>
  <si>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</si>
  <si>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</si>
  <si>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</si>
  <si>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</si>
  <si>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</si>
  <si>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</si>
  <si>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</si>
  <si>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</si>
  <si>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</si>
  <si>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</si>
  <si>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</si>
  <si>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</si>
  <si>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</si>
  <si>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</si>
  <si>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</si>
  <si>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</si>
  <si>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</si>
  <si>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1401/11/30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</si>
  <si>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</si>
  <si>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</si>
  <si>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</si>
  <si>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</si>
  <si>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</si>
  <si>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داروسازی‌ ابوریحان‌</t>
  </si>
  <si>
    <t>پنبه و دانه های روغنی خراسان</t>
  </si>
  <si>
    <t>ح . کارخانجات‌داروپخش</t>
  </si>
  <si>
    <t>سرمایه‌گذاری صنایع پتروشیمی‌</t>
  </si>
  <si>
    <t>ح . داروسازی شهید قاضی</t>
  </si>
  <si>
    <t>فولاد مبارکه اصفهان</t>
  </si>
  <si>
    <t>بانک سینا</t>
  </si>
  <si>
    <t>نفت ایرانول</t>
  </si>
  <si>
    <t>گروه توسعه مالی مهر آیندگان</t>
  </si>
  <si>
    <t>سرمایه گذاری مسکن جنوب</t>
  </si>
  <si>
    <t>صندوق پالایشی یکم-سهام</t>
  </si>
  <si>
    <t>ح . داروسازی‌ ابوریحان‌</t>
  </si>
  <si>
    <t>اسنادخزانه-م2بودجه99-011019</t>
  </si>
  <si>
    <t>اسنادخزانه-م3بودجه99-011110</t>
  </si>
  <si>
    <t>اسنادخزانه-م4بودجه99-011215</t>
  </si>
  <si>
    <t>اسنادخزانه-م9بودجه99-020316</t>
  </si>
  <si>
    <t>اسنادخزانه-م4بودجه00-030522</t>
  </si>
  <si>
    <t>اسنادخزانه-م6بودجه00-030723</t>
  </si>
  <si>
    <t>اسنادخزانه-م1بودجه00-030821</t>
  </si>
  <si>
    <t>اسنادخزانه-م5بودجه00-030626</t>
  </si>
  <si>
    <t>اسنادخزانه-م3بودجه00-030418</t>
  </si>
  <si>
    <t>اسنادخزانه-م2بودجه00-031024</t>
  </si>
  <si>
    <t>اسنادخزانه-م7بودجه00-030912</t>
  </si>
  <si>
    <t>اسناد خزانه-م9بودجه00-031101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</si>
  <si>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</si>
  <si>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</si>
  <si>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</si>
  <si>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</si>
  <si>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</si>
  <si>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</si>
  <si>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</si>
  <si>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</si>
  <si>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</si>
  <si>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</si>
  <si>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</si>
  <si>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</si>
  <si>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</si>
  <si>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</si>
  <si>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</si>
  <si>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</si>
  <si>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جلوگیری از نوسانات ناگهانی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</si>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</sst>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0</xdr:rowOff>
        </xdr:from>
        <xdr:to>
          <xdr:col>17</xdr:col>
          <xdr:colOff>257175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084E7CB-09B3-C514-9A43-06AD763E6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0A61-4A85-425A-8A62-9D66D4C46474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7</xdr:col>
                <xdr:colOff>19050</xdr:colOff>
                <xdr:row>1</xdr:row>
                <xdr:rowOff>0</xdr:rowOff>
              </from>
              <to>
                <xdr:col>17</xdr:col>
                <xdr:colOff>257175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8"/>
  <sheetViews>
    <sheetView rightToLeft="1" workbookViewId="0">
      <selection activeCell="G54" sqref="G54"/>
    </sheetView>
  </sheetViews>
  <sheetFormatPr defaultRowHeight="24"/>
  <cols>
    <col min="1" max="1" width="29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114</v>
      </c>
      <c r="D6" s="16" t="s">
        <v>114</v>
      </c>
      <c r="E6" s="1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K6" s="16" t="s">
        <v>115</v>
      </c>
      <c r="L6" s="16" t="s">
        <v>115</v>
      </c>
      <c r="M6" s="16" t="s">
        <v>115</v>
      </c>
      <c r="N6" s="16" t="s">
        <v>115</v>
      </c>
      <c r="O6" s="16" t="s">
        <v>115</v>
      </c>
      <c r="P6" s="16" t="s">
        <v>115</v>
      </c>
      <c r="Q6" s="16" t="s">
        <v>115</v>
      </c>
    </row>
    <row r="7" spans="1:17" ht="24.75">
      <c r="A7" s="16" t="s">
        <v>3</v>
      </c>
      <c r="C7" s="16" t="s">
        <v>7</v>
      </c>
      <c r="E7" s="16" t="s">
        <v>130</v>
      </c>
      <c r="G7" s="16" t="s">
        <v>131</v>
      </c>
      <c r="I7" s="16" t="s">
        <v>133</v>
      </c>
      <c r="K7" s="16" t="s">
        <v>7</v>
      </c>
      <c r="M7" s="16" t="s">
        <v>130</v>
      </c>
      <c r="O7" s="16" t="s">
        <v>131</v>
      </c>
      <c r="Q7" s="16" t="s">
        <v>133</v>
      </c>
    </row>
    <row r="8" spans="1:17">
      <c r="A8" s="1" t="s">
        <v>35</v>
      </c>
      <c r="C8" s="7">
        <v>3246456</v>
      </c>
      <c r="D8" s="7"/>
      <c r="E8" s="7">
        <v>22891741899</v>
      </c>
      <c r="F8" s="7"/>
      <c r="G8" s="7">
        <v>19543665120</v>
      </c>
      <c r="H8" s="7"/>
      <c r="I8" s="7">
        <f>E8-G8</f>
        <v>3348076779</v>
      </c>
      <c r="J8" s="7"/>
      <c r="K8" s="7">
        <v>3246456</v>
      </c>
      <c r="L8" s="7"/>
      <c r="M8" s="7">
        <v>22891741899</v>
      </c>
      <c r="N8" s="7"/>
      <c r="O8" s="7">
        <v>19543665120</v>
      </c>
      <c r="P8" s="7"/>
      <c r="Q8" s="7">
        <f>M8-O8</f>
        <v>3348076779</v>
      </c>
    </row>
    <row r="9" spans="1:17">
      <c r="A9" s="1" t="s">
        <v>42</v>
      </c>
      <c r="C9" s="7">
        <v>2217946</v>
      </c>
      <c r="D9" s="7"/>
      <c r="E9" s="7">
        <v>116493513554</v>
      </c>
      <c r="F9" s="7"/>
      <c r="G9" s="7">
        <v>92933140508</v>
      </c>
      <c r="H9" s="7"/>
      <c r="I9" s="7">
        <f t="shared" ref="I9:I52" si="0">E9-G9</f>
        <v>23560373046</v>
      </c>
      <c r="J9" s="7"/>
      <c r="K9" s="7">
        <v>2217946</v>
      </c>
      <c r="L9" s="7"/>
      <c r="M9" s="7">
        <v>116493513554</v>
      </c>
      <c r="N9" s="7"/>
      <c r="O9" s="7">
        <v>92933140508</v>
      </c>
      <c r="P9" s="7"/>
      <c r="Q9" s="7">
        <f t="shared" ref="Q9:Q52" si="1">M9-O9</f>
        <v>23560373046</v>
      </c>
    </row>
    <row r="10" spans="1:17">
      <c r="A10" s="1" t="s">
        <v>24</v>
      </c>
      <c r="C10" s="7">
        <v>2000000</v>
      </c>
      <c r="D10" s="7"/>
      <c r="E10" s="7">
        <v>9158881365</v>
      </c>
      <c r="F10" s="7"/>
      <c r="G10" s="7">
        <v>5992833327</v>
      </c>
      <c r="H10" s="7"/>
      <c r="I10" s="7">
        <f t="shared" si="0"/>
        <v>3166048038</v>
      </c>
      <c r="J10" s="7"/>
      <c r="K10" s="7">
        <v>12000000</v>
      </c>
      <c r="L10" s="7"/>
      <c r="M10" s="7">
        <v>43674944353</v>
      </c>
      <c r="N10" s="7"/>
      <c r="O10" s="7">
        <v>35956999967</v>
      </c>
      <c r="P10" s="7"/>
      <c r="Q10" s="7">
        <f t="shared" si="1"/>
        <v>7717944386</v>
      </c>
    </row>
    <row r="11" spans="1:17">
      <c r="A11" s="1" t="s">
        <v>23</v>
      </c>
      <c r="C11" s="7">
        <v>5520000</v>
      </c>
      <c r="D11" s="7"/>
      <c r="E11" s="7">
        <v>102975627666</v>
      </c>
      <c r="F11" s="7"/>
      <c r="G11" s="7">
        <v>45268307508</v>
      </c>
      <c r="H11" s="7"/>
      <c r="I11" s="7">
        <f t="shared" si="0"/>
        <v>57707320158</v>
      </c>
      <c r="J11" s="7"/>
      <c r="K11" s="7">
        <v>5520000</v>
      </c>
      <c r="L11" s="7"/>
      <c r="M11" s="7">
        <v>102975627666</v>
      </c>
      <c r="N11" s="7"/>
      <c r="O11" s="7">
        <v>45268307508</v>
      </c>
      <c r="P11" s="7"/>
      <c r="Q11" s="7">
        <f t="shared" si="1"/>
        <v>57707320158</v>
      </c>
    </row>
    <row r="12" spans="1:17">
      <c r="A12" s="1" t="s">
        <v>21</v>
      </c>
      <c r="C12" s="7">
        <v>19200000</v>
      </c>
      <c r="D12" s="7"/>
      <c r="E12" s="7">
        <v>26547658623</v>
      </c>
      <c r="F12" s="7"/>
      <c r="G12" s="7">
        <v>14750703857</v>
      </c>
      <c r="H12" s="7"/>
      <c r="I12" s="7">
        <f t="shared" si="0"/>
        <v>11796954766</v>
      </c>
      <c r="J12" s="7"/>
      <c r="K12" s="7">
        <v>44200000</v>
      </c>
      <c r="L12" s="7"/>
      <c r="M12" s="7">
        <v>54358366023</v>
      </c>
      <c r="N12" s="7"/>
      <c r="O12" s="7">
        <v>33918641769</v>
      </c>
      <c r="P12" s="7"/>
      <c r="Q12" s="7">
        <f t="shared" si="1"/>
        <v>20439724254</v>
      </c>
    </row>
    <row r="13" spans="1:17">
      <c r="A13" s="1" t="s">
        <v>44</v>
      </c>
      <c r="C13" s="7">
        <v>69518</v>
      </c>
      <c r="D13" s="7"/>
      <c r="E13" s="7">
        <v>13210941179</v>
      </c>
      <c r="F13" s="7"/>
      <c r="G13" s="7">
        <v>12498997703</v>
      </c>
      <c r="H13" s="7"/>
      <c r="I13" s="7">
        <f t="shared" si="0"/>
        <v>711943476</v>
      </c>
      <c r="J13" s="7"/>
      <c r="K13" s="7">
        <v>69518</v>
      </c>
      <c r="L13" s="7"/>
      <c r="M13" s="7">
        <v>13210941179</v>
      </c>
      <c r="N13" s="7"/>
      <c r="O13" s="7">
        <v>12498997703</v>
      </c>
      <c r="P13" s="7"/>
      <c r="Q13" s="7">
        <f t="shared" si="1"/>
        <v>711943476</v>
      </c>
    </row>
    <row r="14" spans="1:17">
      <c r="A14" s="1" t="s">
        <v>39</v>
      </c>
      <c r="C14" s="7">
        <v>8161513</v>
      </c>
      <c r="D14" s="7"/>
      <c r="E14" s="7">
        <v>65470981084</v>
      </c>
      <c r="F14" s="7"/>
      <c r="G14" s="7">
        <v>26574515409</v>
      </c>
      <c r="H14" s="7"/>
      <c r="I14" s="7">
        <f t="shared" si="0"/>
        <v>38896465675</v>
      </c>
      <c r="J14" s="7"/>
      <c r="K14" s="7">
        <v>20220504</v>
      </c>
      <c r="L14" s="7"/>
      <c r="M14" s="7">
        <v>152990258968</v>
      </c>
      <c r="N14" s="7"/>
      <c r="O14" s="7">
        <v>82618983323</v>
      </c>
      <c r="P14" s="7"/>
      <c r="Q14" s="7">
        <f t="shared" si="1"/>
        <v>70371275645</v>
      </c>
    </row>
    <row r="15" spans="1:17">
      <c r="A15" s="1" t="s">
        <v>38</v>
      </c>
      <c r="C15" s="7">
        <v>3250000</v>
      </c>
      <c r="D15" s="7"/>
      <c r="E15" s="7">
        <v>25909913250</v>
      </c>
      <c r="F15" s="7"/>
      <c r="G15" s="7">
        <v>12505273072</v>
      </c>
      <c r="H15" s="7"/>
      <c r="I15" s="7">
        <f t="shared" si="0"/>
        <v>13404640178</v>
      </c>
      <c r="J15" s="7"/>
      <c r="K15" s="7">
        <v>3250000</v>
      </c>
      <c r="L15" s="7"/>
      <c r="M15" s="7">
        <v>25909913250</v>
      </c>
      <c r="N15" s="7"/>
      <c r="O15" s="7">
        <v>12505273072</v>
      </c>
      <c r="P15" s="7"/>
      <c r="Q15" s="7">
        <f t="shared" si="1"/>
        <v>13404640178</v>
      </c>
    </row>
    <row r="16" spans="1:17">
      <c r="A16" s="1" t="s">
        <v>15</v>
      </c>
      <c r="C16" s="7">
        <v>2500000</v>
      </c>
      <c r="D16" s="7"/>
      <c r="E16" s="7">
        <v>12998785106</v>
      </c>
      <c r="F16" s="7"/>
      <c r="G16" s="7">
        <v>10358674603</v>
      </c>
      <c r="H16" s="7"/>
      <c r="I16" s="7">
        <f t="shared" si="0"/>
        <v>2640110503</v>
      </c>
      <c r="J16" s="7"/>
      <c r="K16" s="7">
        <v>2500000</v>
      </c>
      <c r="L16" s="7"/>
      <c r="M16" s="7">
        <v>12998785106</v>
      </c>
      <c r="N16" s="7"/>
      <c r="O16" s="7">
        <v>10358674603</v>
      </c>
      <c r="P16" s="7"/>
      <c r="Q16" s="7">
        <f t="shared" si="1"/>
        <v>2640110503</v>
      </c>
    </row>
    <row r="17" spans="1:17">
      <c r="A17" s="1" t="s">
        <v>22</v>
      </c>
      <c r="C17" s="7">
        <v>8500000</v>
      </c>
      <c r="D17" s="7"/>
      <c r="E17" s="7">
        <v>24004889838</v>
      </c>
      <c r="F17" s="7"/>
      <c r="G17" s="7">
        <v>17724948890</v>
      </c>
      <c r="H17" s="7"/>
      <c r="I17" s="7">
        <f t="shared" si="0"/>
        <v>6279940948</v>
      </c>
      <c r="J17" s="7"/>
      <c r="K17" s="7">
        <v>8500000</v>
      </c>
      <c r="L17" s="7"/>
      <c r="M17" s="7">
        <v>24004889838</v>
      </c>
      <c r="N17" s="7"/>
      <c r="O17" s="7">
        <v>17724948890</v>
      </c>
      <c r="P17" s="7"/>
      <c r="Q17" s="7">
        <f t="shared" si="1"/>
        <v>6279940948</v>
      </c>
    </row>
    <row r="18" spans="1:17">
      <c r="A18" s="1" t="s">
        <v>37</v>
      </c>
      <c r="C18" s="7">
        <v>500000</v>
      </c>
      <c r="D18" s="7"/>
      <c r="E18" s="7">
        <v>21462245312</v>
      </c>
      <c r="F18" s="7"/>
      <c r="G18" s="7">
        <v>16073176484</v>
      </c>
      <c r="H18" s="7"/>
      <c r="I18" s="7">
        <f t="shared" si="0"/>
        <v>5389068828</v>
      </c>
      <c r="J18" s="7"/>
      <c r="K18" s="7">
        <v>500000</v>
      </c>
      <c r="L18" s="7"/>
      <c r="M18" s="7">
        <v>21462245312</v>
      </c>
      <c r="N18" s="7"/>
      <c r="O18" s="7">
        <v>16073176484</v>
      </c>
      <c r="P18" s="7"/>
      <c r="Q18" s="7">
        <f t="shared" si="1"/>
        <v>5389068828</v>
      </c>
    </row>
    <row r="19" spans="1:17">
      <c r="A19" s="1" t="s">
        <v>32</v>
      </c>
      <c r="C19" s="7">
        <v>150000</v>
      </c>
      <c r="D19" s="7"/>
      <c r="E19" s="7">
        <v>9831698556</v>
      </c>
      <c r="F19" s="7"/>
      <c r="G19" s="7">
        <v>4213990718</v>
      </c>
      <c r="H19" s="7"/>
      <c r="I19" s="7">
        <f t="shared" si="0"/>
        <v>5617707838</v>
      </c>
      <c r="J19" s="7"/>
      <c r="K19" s="7">
        <v>150000</v>
      </c>
      <c r="L19" s="7"/>
      <c r="M19" s="7">
        <v>9831698556</v>
      </c>
      <c r="N19" s="7"/>
      <c r="O19" s="7">
        <v>4213990718</v>
      </c>
      <c r="P19" s="7"/>
      <c r="Q19" s="7">
        <f t="shared" si="1"/>
        <v>5617707838</v>
      </c>
    </row>
    <row r="20" spans="1:17">
      <c r="A20" s="1" t="s">
        <v>18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39353</v>
      </c>
      <c r="L20" s="7"/>
      <c r="M20" s="7">
        <v>14344847564</v>
      </c>
      <c r="N20" s="7"/>
      <c r="O20" s="7">
        <v>12608984651</v>
      </c>
      <c r="P20" s="7"/>
      <c r="Q20" s="7">
        <f t="shared" si="1"/>
        <v>1735862913</v>
      </c>
    </row>
    <row r="21" spans="1:17">
      <c r="A21" s="1" t="s">
        <v>134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1548971</v>
      </c>
      <c r="L21" s="7"/>
      <c r="M21" s="7">
        <v>14008497635</v>
      </c>
      <c r="N21" s="7"/>
      <c r="O21" s="7">
        <v>12217934380</v>
      </c>
      <c r="P21" s="7"/>
      <c r="Q21" s="7">
        <f t="shared" si="1"/>
        <v>1790563255</v>
      </c>
    </row>
    <row r="22" spans="1:17">
      <c r="A22" s="1" t="s">
        <v>34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1300000</v>
      </c>
      <c r="L22" s="7"/>
      <c r="M22" s="7">
        <v>21814497127</v>
      </c>
      <c r="N22" s="7"/>
      <c r="O22" s="7">
        <v>17975217650</v>
      </c>
      <c r="P22" s="7"/>
      <c r="Q22" s="7">
        <f t="shared" si="1"/>
        <v>3839279477</v>
      </c>
    </row>
    <row r="23" spans="1:17">
      <c r="A23" s="1" t="s">
        <v>135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1533035</v>
      </c>
      <c r="L23" s="7"/>
      <c r="M23" s="7">
        <v>20941765691</v>
      </c>
      <c r="N23" s="7"/>
      <c r="O23" s="7">
        <v>18983344922</v>
      </c>
      <c r="P23" s="7"/>
      <c r="Q23" s="7">
        <f t="shared" si="1"/>
        <v>1958420769</v>
      </c>
    </row>
    <row r="24" spans="1:17">
      <c r="A24" s="1" t="s">
        <v>16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4091295</v>
      </c>
      <c r="L24" s="7"/>
      <c r="M24" s="7">
        <v>33560282757</v>
      </c>
      <c r="N24" s="7"/>
      <c r="O24" s="7">
        <v>24841433927</v>
      </c>
      <c r="P24" s="7"/>
      <c r="Q24" s="7">
        <f t="shared" si="1"/>
        <v>8718848830</v>
      </c>
    </row>
    <row r="25" spans="1:17">
      <c r="A25" s="1" t="s">
        <v>27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3465492</v>
      </c>
      <c r="L25" s="7"/>
      <c r="M25" s="7">
        <v>65956340064</v>
      </c>
      <c r="N25" s="7"/>
      <c r="O25" s="7">
        <v>46972354433</v>
      </c>
      <c r="P25" s="7"/>
      <c r="Q25" s="7">
        <f t="shared" si="1"/>
        <v>18983985631</v>
      </c>
    </row>
    <row r="26" spans="1:17">
      <c r="A26" s="1" t="s">
        <v>136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5400000</v>
      </c>
      <c r="L26" s="7"/>
      <c r="M26" s="7">
        <v>96836375148</v>
      </c>
      <c r="N26" s="7"/>
      <c r="O26" s="7">
        <v>81073548000</v>
      </c>
      <c r="P26" s="7"/>
      <c r="Q26" s="7">
        <f t="shared" si="1"/>
        <v>15762827148</v>
      </c>
    </row>
    <row r="27" spans="1:17">
      <c r="A27" s="1" t="s">
        <v>19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83074</v>
      </c>
      <c r="L27" s="7"/>
      <c r="M27" s="7">
        <v>31726778679</v>
      </c>
      <c r="N27" s="7"/>
      <c r="O27" s="7">
        <v>26536793991</v>
      </c>
      <c r="P27" s="7"/>
      <c r="Q27" s="7">
        <f t="shared" si="1"/>
        <v>5189984688</v>
      </c>
    </row>
    <row r="28" spans="1:17">
      <c r="A28" s="1" t="s">
        <v>137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600000</v>
      </c>
      <c r="L28" s="7"/>
      <c r="M28" s="7">
        <v>7386848610</v>
      </c>
      <c r="N28" s="7"/>
      <c r="O28" s="7">
        <v>7386848610</v>
      </c>
      <c r="P28" s="7"/>
      <c r="Q28" s="7">
        <f t="shared" si="1"/>
        <v>0</v>
      </c>
    </row>
    <row r="29" spans="1:17">
      <c r="A29" s="1" t="s">
        <v>138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3000000</v>
      </c>
      <c r="L29" s="7"/>
      <c r="M29" s="7">
        <v>42122653493</v>
      </c>
      <c r="N29" s="7"/>
      <c r="O29" s="7">
        <v>37084382226</v>
      </c>
      <c r="P29" s="7"/>
      <c r="Q29" s="7">
        <f t="shared" si="1"/>
        <v>5038271267</v>
      </c>
    </row>
    <row r="30" spans="1:17">
      <c r="A30" s="1" t="s">
        <v>139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286708</v>
      </c>
      <c r="L30" s="7"/>
      <c r="M30" s="7">
        <v>4792371122</v>
      </c>
      <c r="N30" s="7"/>
      <c r="O30" s="7">
        <v>4792371122</v>
      </c>
      <c r="P30" s="7"/>
      <c r="Q30" s="7">
        <f t="shared" si="1"/>
        <v>0</v>
      </c>
    </row>
    <row r="31" spans="1:17">
      <c r="A31" s="1" t="s">
        <v>140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2101564</v>
      </c>
      <c r="L31" s="7"/>
      <c r="M31" s="7">
        <v>15451821063</v>
      </c>
      <c r="N31" s="7"/>
      <c r="O31" s="7">
        <v>12529938332</v>
      </c>
      <c r="P31" s="7"/>
      <c r="Q31" s="7">
        <f t="shared" si="1"/>
        <v>2921882731</v>
      </c>
    </row>
    <row r="32" spans="1:17">
      <c r="A32" s="1" t="s">
        <v>141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10753095</v>
      </c>
      <c r="L32" s="7"/>
      <c r="M32" s="7">
        <v>25415783369</v>
      </c>
      <c r="N32" s="7"/>
      <c r="O32" s="7">
        <v>20950223771</v>
      </c>
      <c r="P32" s="7"/>
      <c r="Q32" s="7">
        <f t="shared" si="1"/>
        <v>4465559598</v>
      </c>
    </row>
    <row r="33" spans="1:17">
      <c r="A33" s="1" t="s">
        <v>36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1514488</v>
      </c>
      <c r="L33" s="7"/>
      <c r="M33" s="7">
        <v>50883699612</v>
      </c>
      <c r="N33" s="7"/>
      <c r="O33" s="7">
        <v>45324790458</v>
      </c>
      <c r="P33" s="7"/>
      <c r="Q33" s="7">
        <f t="shared" si="1"/>
        <v>5558909154</v>
      </c>
    </row>
    <row r="34" spans="1:17">
      <c r="A34" s="1" t="s">
        <v>142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13400</v>
      </c>
      <c r="L34" s="7"/>
      <c r="M34" s="7">
        <v>833609949</v>
      </c>
      <c r="N34" s="7"/>
      <c r="O34" s="7">
        <v>685759496</v>
      </c>
      <c r="P34" s="7"/>
      <c r="Q34" s="7">
        <f t="shared" si="1"/>
        <v>147850453</v>
      </c>
    </row>
    <row r="35" spans="1:17">
      <c r="A35" s="1" t="s">
        <v>143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4000000</v>
      </c>
      <c r="L35" s="7"/>
      <c r="M35" s="7">
        <v>23540449221</v>
      </c>
      <c r="N35" s="7"/>
      <c r="O35" s="7">
        <v>17550306239</v>
      </c>
      <c r="P35" s="7"/>
      <c r="Q35" s="7">
        <f t="shared" si="1"/>
        <v>5990142982</v>
      </c>
    </row>
    <row r="36" spans="1:17">
      <c r="A36" s="1" t="s">
        <v>144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3000000</v>
      </c>
      <c r="L36" s="7"/>
      <c r="M36" s="7">
        <v>30718665783</v>
      </c>
      <c r="N36" s="7"/>
      <c r="O36" s="7">
        <v>25823426400</v>
      </c>
      <c r="P36" s="7"/>
      <c r="Q36" s="7">
        <f t="shared" si="1"/>
        <v>4895239383</v>
      </c>
    </row>
    <row r="37" spans="1:17">
      <c r="A37" s="1" t="s">
        <v>40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2000000</v>
      </c>
      <c r="L37" s="7"/>
      <c r="M37" s="7">
        <v>6730712563</v>
      </c>
      <c r="N37" s="7"/>
      <c r="O37" s="7">
        <v>5762669234</v>
      </c>
      <c r="P37" s="7"/>
      <c r="Q37" s="7">
        <f t="shared" si="1"/>
        <v>968043329</v>
      </c>
    </row>
    <row r="38" spans="1:17">
      <c r="A38" s="1" t="s">
        <v>145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650000</v>
      </c>
      <c r="L38" s="7"/>
      <c r="M38" s="7">
        <v>49481901899</v>
      </c>
      <c r="N38" s="7"/>
      <c r="O38" s="7">
        <v>49533365877</v>
      </c>
      <c r="P38" s="7"/>
      <c r="Q38" s="7">
        <f t="shared" si="1"/>
        <v>-51463978</v>
      </c>
    </row>
    <row r="39" spans="1:17">
      <c r="A39" s="1" t="s">
        <v>146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2798473</v>
      </c>
      <c r="L39" s="7"/>
      <c r="M39" s="7">
        <v>35329329671</v>
      </c>
      <c r="N39" s="7"/>
      <c r="O39" s="7">
        <v>32982948700</v>
      </c>
      <c r="P39" s="7"/>
      <c r="Q39" s="7">
        <f t="shared" si="1"/>
        <v>2346380971</v>
      </c>
    </row>
    <row r="40" spans="1:17">
      <c r="A40" s="1" t="s">
        <v>147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350000</v>
      </c>
      <c r="L40" s="7"/>
      <c r="M40" s="7">
        <v>348260136228</v>
      </c>
      <c r="N40" s="7"/>
      <c r="O40" s="7">
        <v>334689591687</v>
      </c>
      <c r="P40" s="7"/>
      <c r="Q40" s="7">
        <f t="shared" si="1"/>
        <v>13570544541</v>
      </c>
    </row>
    <row r="41" spans="1:17">
      <c r="A41" s="1" t="s">
        <v>148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300000</v>
      </c>
      <c r="L41" s="7"/>
      <c r="M41" s="7">
        <v>300000000000</v>
      </c>
      <c r="N41" s="7"/>
      <c r="O41" s="7">
        <v>283351270825</v>
      </c>
      <c r="P41" s="7"/>
      <c r="Q41" s="7">
        <f t="shared" si="1"/>
        <v>16648729175</v>
      </c>
    </row>
    <row r="42" spans="1:17">
      <c r="A42" s="1" t="s">
        <v>149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350000</v>
      </c>
      <c r="L42" s="7"/>
      <c r="M42" s="7">
        <v>339075424245</v>
      </c>
      <c r="N42" s="7"/>
      <c r="O42" s="7">
        <v>323825523787</v>
      </c>
      <c r="P42" s="7"/>
      <c r="Q42" s="7">
        <f t="shared" si="1"/>
        <v>15249900458</v>
      </c>
    </row>
    <row r="43" spans="1:17">
      <c r="A43" s="1" t="s">
        <v>150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100400</v>
      </c>
      <c r="L43" s="7"/>
      <c r="M43" s="7">
        <v>93223054299</v>
      </c>
      <c r="N43" s="7"/>
      <c r="O43" s="7">
        <v>89371191581</v>
      </c>
      <c r="P43" s="7"/>
      <c r="Q43" s="7">
        <f t="shared" si="1"/>
        <v>3851862718</v>
      </c>
    </row>
    <row r="44" spans="1:17">
      <c r="A44" s="1" t="s">
        <v>151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6400</v>
      </c>
      <c r="L44" s="7"/>
      <c r="M44" s="7">
        <v>4466390320</v>
      </c>
      <c r="N44" s="7"/>
      <c r="O44" s="7">
        <v>4333847360</v>
      </c>
      <c r="P44" s="7"/>
      <c r="Q44" s="7">
        <f t="shared" si="1"/>
        <v>132542960</v>
      </c>
    </row>
    <row r="45" spans="1:17">
      <c r="A45" s="1" t="s">
        <v>152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4900</v>
      </c>
      <c r="L45" s="7"/>
      <c r="M45" s="7">
        <v>3282404957</v>
      </c>
      <c r="N45" s="7"/>
      <c r="O45" s="7">
        <v>3181460529</v>
      </c>
      <c r="P45" s="7"/>
      <c r="Q45" s="7">
        <f t="shared" si="1"/>
        <v>100944428</v>
      </c>
    </row>
    <row r="46" spans="1:17">
      <c r="A46" s="1" t="s">
        <v>153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4700</v>
      </c>
      <c r="L46" s="7"/>
      <c r="M46" s="7">
        <v>3092511384</v>
      </c>
      <c r="N46" s="7"/>
      <c r="O46" s="7">
        <v>2993671491</v>
      </c>
      <c r="P46" s="7"/>
      <c r="Q46" s="7">
        <f t="shared" si="1"/>
        <v>98839893</v>
      </c>
    </row>
    <row r="47" spans="1:17">
      <c r="A47" s="1" t="s">
        <v>154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12900</v>
      </c>
      <c r="L47" s="7"/>
      <c r="M47" s="7">
        <v>8824044356</v>
      </c>
      <c r="N47" s="7"/>
      <c r="O47" s="7">
        <v>8533126327</v>
      </c>
      <c r="P47" s="7"/>
      <c r="Q47" s="7">
        <f t="shared" si="1"/>
        <v>290918029</v>
      </c>
    </row>
    <row r="48" spans="1:17">
      <c r="A48" s="1" t="s">
        <v>155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1500</v>
      </c>
      <c r="L48" s="7"/>
      <c r="M48" s="7">
        <v>1070805883</v>
      </c>
      <c r="N48" s="7"/>
      <c r="O48" s="7">
        <v>1039686405</v>
      </c>
      <c r="P48" s="7"/>
      <c r="Q48" s="7">
        <f t="shared" si="1"/>
        <v>31119478</v>
      </c>
    </row>
    <row r="49" spans="1:20">
      <c r="A49" s="1" t="s">
        <v>156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61400</v>
      </c>
      <c r="L49" s="7"/>
      <c r="M49" s="7">
        <v>38745881046</v>
      </c>
      <c r="N49" s="7"/>
      <c r="O49" s="7">
        <v>37503982326</v>
      </c>
      <c r="P49" s="7"/>
      <c r="Q49" s="7">
        <f t="shared" si="1"/>
        <v>1241898720</v>
      </c>
    </row>
    <row r="50" spans="1:20">
      <c r="A50" s="1" t="s">
        <v>157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9200</v>
      </c>
      <c r="L50" s="7"/>
      <c r="M50" s="7">
        <v>5984895043</v>
      </c>
      <c r="N50" s="7"/>
      <c r="O50" s="7">
        <v>5778746199</v>
      </c>
      <c r="P50" s="7"/>
      <c r="Q50" s="7">
        <f t="shared" si="1"/>
        <v>206148844</v>
      </c>
    </row>
    <row r="51" spans="1:20">
      <c r="A51" s="1" t="s">
        <v>158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200</v>
      </c>
      <c r="L51" s="7"/>
      <c r="M51" s="7">
        <v>124783380</v>
      </c>
      <c r="N51" s="7"/>
      <c r="O51" s="7">
        <v>121543021</v>
      </c>
      <c r="P51" s="7"/>
      <c r="Q51" s="7">
        <f t="shared" si="1"/>
        <v>3240359</v>
      </c>
    </row>
    <row r="52" spans="1:20">
      <c r="A52" s="1" t="s">
        <v>63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50000</v>
      </c>
      <c r="L52" s="7"/>
      <c r="M52" s="7">
        <v>41417991630</v>
      </c>
      <c r="N52" s="7"/>
      <c r="O52" s="7">
        <v>40406721324</v>
      </c>
      <c r="P52" s="7"/>
      <c r="Q52" s="7">
        <f t="shared" si="1"/>
        <v>1011270306</v>
      </c>
    </row>
    <row r="53" spans="1:20" ht="24.75" thickBot="1">
      <c r="E53" s="8">
        <f>SUM(E8:E52)</f>
        <v>450956877432</v>
      </c>
      <c r="F53" s="4"/>
      <c r="G53" s="8">
        <f>SUM(G8:G52)</f>
        <v>278438227199</v>
      </c>
      <c r="H53" s="4"/>
      <c r="I53" s="8">
        <f>SUM(I8:I52)</f>
        <v>172518650233</v>
      </c>
      <c r="J53" s="4"/>
      <c r="K53" s="4"/>
      <c r="L53" s="4"/>
      <c r="M53" s="8">
        <f>SUM(M8:M52)</f>
        <v>2380248479495</v>
      </c>
      <c r="N53" s="4"/>
      <c r="O53" s="8">
        <f>SUM(O8:O52)</f>
        <v>2020361804946</v>
      </c>
      <c r="P53" s="4"/>
      <c r="Q53" s="8">
        <f>SUM(Q8:Q52)</f>
        <v>359886674549</v>
      </c>
      <c r="T53" s="3"/>
    </row>
    <row r="54" spans="1:20" ht="24.75" thickTop="1">
      <c r="I54" s="11"/>
      <c r="J54" s="11"/>
      <c r="K54" s="11"/>
      <c r="L54" s="11"/>
      <c r="M54" s="11"/>
      <c r="N54" s="11"/>
      <c r="O54" s="11"/>
      <c r="P54" s="11"/>
      <c r="Q54" s="11"/>
      <c r="T54" s="3"/>
    </row>
    <row r="55" spans="1:20">
      <c r="E55" s="3"/>
      <c r="T55" s="3"/>
    </row>
    <row r="56" spans="1:20">
      <c r="E56" s="3"/>
      <c r="T56" s="3"/>
    </row>
    <row r="57" spans="1:20">
      <c r="E57" s="3"/>
    </row>
    <row r="58" spans="1:20">
      <c r="E58" s="3"/>
      <c r="I58" s="11"/>
      <c r="J58" s="11"/>
      <c r="K58" s="11"/>
      <c r="L58" s="11"/>
      <c r="M58" s="11"/>
      <c r="N58" s="11"/>
      <c r="O58" s="11"/>
      <c r="P58" s="11"/>
      <c r="Q58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0"/>
  <sheetViews>
    <sheetView rightToLeft="1" workbookViewId="0">
      <selection activeCell="K44" sqref="K44"/>
    </sheetView>
  </sheetViews>
  <sheetFormatPr defaultRowHeight="24"/>
  <cols>
    <col min="1" max="1" width="30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31.28515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30.2851562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114</v>
      </c>
      <c r="D6" s="16" t="s">
        <v>114</v>
      </c>
      <c r="E6" s="1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J6" s="16" t="s">
        <v>114</v>
      </c>
      <c r="K6" s="16" t="s">
        <v>114</v>
      </c>
      <c r="M6" s="16" t="s">
        <v>115</v>
      </c>
      <c r="N6" s="16" t="s">
        <v>115</v>
      </c>
      <c r="O6" s="16" t="s">
        <v>115</v>
      </c>
      <c r="P6" s="16" t="s">
        <v>115</v>
      </c>
      <c r="Q6" s="16" t="s">
        <v>115</v>
      </c>
      <c r="R6" s="16" t="s">
        <v>115</v>
      </c>
      <c r="S6" s="16" t="s">
        <v>115</v>
      </c>
      <c r="T6" s="16" t="s">
        <v>115</v>
      </c>
      <c r="U6" s="16" t="s">
        <v>115</v>
      </c>
    </row>
    <row r="7" spans="1:21" ht="24.75">
      <c r="A7" s="16" t="s">
        <v>3</v>
      </c>
      <c r="C7" s="16" t="s">
        <v>159</v>
      </c>
      <c r="E7" s="16" t="s">
        <v>160</v>
      </c>
      <c r="G7" s="16" t="s">
        <v>161</v>
      </c>
      <c r="I7" s="16" t="s">
        <v>102</v>
      </c>
      <c r="K7" s="16" t="s">
        <v>162</v>
      </c>
      <c r="M7" s="16" t="s">
        <v>159</v>
      </c>
      <c r="O7" s="16" t="s">
        <v>160</v>
      </c>
      <c r="Q7" s="16" t="s">
        <v>161</v>
      </c>
      <c r="S7" s="16" t="s">
        <v>102</v>
      </c>
      <c r="U7" s="16" t="s">
        <v>162</v>
      </c>
    </row>
    <row r="8" spans="1:21">
      <c r="A8" s="1" t="s">
        <v>35</v>
      </c>
      <c r="C8" s="7">
        <v>0</v>
      </c>
      <c r="D8" s="7"/>
      <c r="E8" s="7">
        <v>0</v>
      </c>
      <c r="F8" s="7"/>
      <c r="G8" s="7">
        <v>3348076779</v>
      </c>
      <c r="H8" s="7"/>
      <c r="I8" s="7">
        <f>G8+E8+C8</f>
        <v>3348076779</v>
      </c>
      <c r="J8" s="4"/>
      <c r="K8" s="9">
        <f t="shared" ref="K8:K48" si="0">I8/$I$49</f>
        <v>7.4985957440577445E-3</v>
      </c>
      <c r="L8" s="4"/>
      <c r="M8" s="6">
        <v>0</v>
      </c>
      <c r="N8" s="4"/>
      <c r="O8" s="6">
        <v>0</v>
      </c>
      <c r="P8" s="4"/>
      <c r="Q8" s="6">
        <v>3348076779</v>
      </c>
      <c r="R8" s="4"/>
      <c r="S8" s="6">
        <f>Q8+O8+M8</f>
        <v>3348076779</v>
      </c>
      <c r="T8" s="4"/>
      <c r="U8" s="9">
        <f>S8/$S$49</f>
        <v>3.3666223475794393E-3</v>
      </c>
    </row>
    <row r="9" spans="1:21">
      <c r="A9" s="1" t="s">
        <v>42</v>
      </c>
      <c r="C9" s="7">
        <v>0</v>
      </c>
      <c r="D9" s="7"/>
      <c r="E9" s="7">
        <v>21032744197</v>
      </c>
      <c r="F9" s="7"/>
      <c r="G9" s="7">
        <v>23560373046</v>
      </c>
      <c r="H9" s="7"/>
      <c r="I9" s="7">
        <f t="shared" ref="I9:I48" si="1">G9+E9+C9</f>
        <v>44593117243</v>
      </c>
      <c r="J9" s="4"/>
      <c r="K9" s="9">
        <f t="shared" si="0"/>
        <v>9.9873981764689937E-2</v>
      </c>
      <c r="L9" s="4"/>
      <c r="M9" s="6">
        <v>0</v>
      </c>
      <c r="N9" s="4"/>
      <c r="O9" s="6">
        <v>21032744197</v>
      </c>
      <c r="P9" s="4"/>
      <c r="Q9" s="6">
        <v>23560373046</v>
      </c>
      <c r="R9" s="4"/>
      <c r="S9" s="6">
        <f t="shared" ref="S9:S48" si="2">Q9+O9+M9</f>
        <v>44593117243</v>
      </c>
      <c r="T9" s="4"/>
      <c r="U9" s="9">
        <f t="shared" ref="U9:U48" si="3">S9/$S$49</f>
        <v>4.4840126128575207E-2</v>
      </c>
    </row>
    <row r="10" spans="1:21">
      <c r="A10" s="1" t="s">
        <v>24</v>
      </c>
      <c r="C10" s="7">
        <v>0</v>
      </c>
      <c r="D10" s="7"/>
      <c r="E10" s="7">
        <v>8368043852</v>
      </c>
      <c r="F10" s="7"/>
      <c r="G10" s="7">
        <v>3166048038</v>
      </c>
      <c r="H10" s="7"/>
      <c r="I10" s="7">
        <f t="shared" si="1"/>
        <v>11534091890</v>
      </c>
      <c r="J10" s="4"/>
      <c r="K10" s="9">
        <f t="shared" si="0"/>
        <v>2.5832589294370226E-2</v>
      </c>
      <c r="L10" s="4"/>
      <c r="M10" s="6">
        <v>0</v>
      </c>
      <c r="N10" s="4"/>
      <c r="O10" s="6">
        <v>25588989851</v>
      </c>
      <c r="P10" s="4"/>
      <c r="Q10" s="6">
        <v>7717944386</v>
      </c>
      <c r="R10" s="4"/>
      <c r="S10" s="6">
        <f t="shared" si="2"/>
        <v>33306934237</v>
      </c>
      <c r="T10" s="4"/>
      <c r="U10" s="9">
        <f t="shared" si="3"/>
        <v>3.3491427029082158E-2</v>
      </c>
    </row>
    <row r="11" spans="1:21">
      <c r="A11" s="1" t="s">
        <v>23</v>
      </c>
      <c r="C11" s="7">
        <v>0</v>
      </c>
      <c r="D11" s="7"/>
      <c r="E11" s="7">
        <v>0</v>
      </c>
      <c r="F11" s="7"/>
      <c r="G11" s="7">
        <v>57707320158</v>
      </c>
      <c r="H11" s="7"/>
      <c r="I11" s="7">
        <f t="shared" si="1"/>
        <v>57707320158</v>
      </c>
      <c r="J11" s="4"/>
      <c r="K11" s="9">
        <f t="shared" si="0"/>
        <v>0.12924550238868834</v>
      </c>
      <c r="L11" s="4"/>
      <c r="M11" s="6">
        <v>0</v>
      </c>
      <c r="N11" s="4"/>
      <c r="O11" s="6">
        <v>0</v>
      </c>
      <c r="P11" s="4"/>
      <c r="Q11" s="6">
        <v>57707320158</v>
      </c>
      <c r="R11" s="4"/>
      <c r="S11" s="6">
        <f t="shared" si="2"/>
        <v>57707320158</v>
      </c>
      <c r="T11" s="4"/>
      <c r="U11" s="9">
        <f t="shared" si="3"/>
        <v>5.8026970851269191E-2</v>
      </c>
    </row>
    <row r="12" spans="1:21">
      <c r="A12" s="1" t="s">
        <v>21</v>
      </c>
      <c r="C12" s="7">
        <v>0</v>
      </c>
      <c r="D12" s="7"/>
      <c r="E12" s="7">
        <v>9618582145</v>
      </c>
      <c r="F12" s="7"/>
      <c r="G12" s="7">
        <v>11796954766</v>
      </c>
      <c r="H12" s="7"/>
      <c r="I12" s="7">
        <f t="shared" si="1"/>
        <v>21415536911</v>
      </c>
      <c r="J12" s="4"/>
      <c r="K12" s="9">
        <f t="shared" si="0"/>
        <v>4.7963790718533024E-2</v>
      </c>
      <c r="L12" s="4"/>
      <c r="M12" s="6">
        <v>0</v>
      </c>
      <c r="N12" s="4"/>
      <c r="O12" s="6">
        <v>89400066482</v>
      </c>
      <c r="P12" s="4"/>
      <c r="Q12" s="6">
        <v>20439724254</v>
      </c>
      <c r="R12" s="4"/>
      <c r="S12" s="6">
        <f t="shared" si="2"/>
        <v>109839790736</v>
      </c>
      <c r="T12" s="4"/>
      <c r="U12" s="9">
        <f t="shared" si="3"/>
        <v>0.11044821207944786</v>
      </c>
    </row>
    <row r="13" spans="1:21">
      <c r="A13" s="1" t="s">
        <v>44</v>
      </c>
      <c r="C13" s="7">
        <v>0</v>
      </c>
      <c r="D13" s="7"/>
      <c r="E13" s="7">
        <v>3487442533</v>
      </c>
      <c r="F13" s="7"/>
      <c r="G13" s="7">
        <v>711943476</v>
      </c>
      <c r="H13" s="7"/>
      <c r="I13" s="7">
        <f t="shared" si="1"/>
        <v>4199386009</v>
      </c>
      <c r="J13" s="4"/>
      <c r="K13" s="9">
        <f t="shared" si="0"/>
        <v>9.405249680130779E-3</v>
      </c>
      <c r="L13" s="4"/>
      <c r="M13" s="6">
        <v>0</v>
      </c>
      <c r="N13" s="4"/>
      <c r="O13" s="6">
        <v>3487442533</v>
      </c>
      <c r="P13" s="4"/>
      <c r="Q13" s="6">
        <v>711943476</v>
      </c>
      <c r="R13" s="4"/>
      <c r="S13" s="6">
        <f t="shared" si="2"/>
        <v>4199386009</v>
      </c>
      <c r="T13" s="4"/>
      <c r="U13" s="9">
        <f t="shared" si="3"/>
        <v>4.2226471246679352E-3</v>
      </c>
    </row>
    <row r="14" spans="1:21">
      <c r="A14" s="1" t="s">
        <v>39</v>
      </c>
      <c r="C14" s="7">
        <v>0</v>
      </c>
      <c r="D14" s="7"/>
      <c r="E14" s="7">
        <v>0</v>
      </c>
      <c r="F14" s="7"/>
      <c r="G14" s="7">
        <v>38896465675</v>
      </c>
      <c r="H14" s="7"/>
      <c r="I14" s="7">
        <f t="shared" si="1"/>
        <v>38896465675</v>
      </c>
      <c r="J14" s="4"/>
      <c r="K14" s="9">
        <f t="shared" si="0"/>
        <v>8.71153474731719E-2</v>
      </c>
      <c r="L14" s="4"/>
      <c r="M14" s="6">
        <v>0</v>
      </c>
      <c r="N14" s="4"/>
      <c r="O14" s="6">
        <v>0</v>
      </c>
      <c r="P14" s="4"/>
      <c r="Q14" s="6">
        <v>70371275645</v>
      </c>
      <c r="R14" s="4"/>
      <c r="S14" s="6">
        <f t="shared" si="2"/>
        <v>70371275645</v>
      </c>
      <c r="T14" s="4"/>
      <c r="U14" s="9">
        <f t="shared" si="3"/>
        <v>7.0761074148631323E-2</v>
      </c>
    </row>
    <row r="15" spans="1:21">
      <c r="A15" s="1" t="s">
        <v>38</v>
      </c>
      <c r="C15" s="7">
        <v>0</v>
      </c>
      <c r="D15" s="7"/>
      <c r="E15" s="7">
        <v>9172720447</v>
      </c>
      <c r="F15" s="7"/>
      <c r="G15" s="7">
        <v>13404640178</v>
      </c>
      <c r="H15" s="7"/>
      <c r="I15" s="7">
        <f t="shared" si="1"/>
        <v>22577360625</v>
      </c>
      <c r="J15" s="4"/>
      <c r="K15" s="9">
        <f t="shared" si="0"/>
        <v>5.0565895428852078E-2</v>
      </c>
      <c r="L15" s="4"/>
      <c r="M15" s="6">
        <v>0</v>
      </c>
      <c r="N15" s="4"/>
      <c r="O15" s="6">
        <v>9938894364</v>
      </c>
      <c r="P15" s="4"/>
      <c r="Q15" s="6">
        <v>13404640178</v>
      </c>
      <c r="R15" s="4"/>
      <c r="S15" s="6">
        <f t="shared" si="2"/>
        <v>23343534542</v>
      </c>
      <c r="T15" s="4"/>
      <c r="U15" s="9">
        <f t="shared" si="3"/>
        <v>2.3472838363062451E-2</v>
      </c>
    </row>
    <row r="16" spans="1:21">
      <c r="A16" s="1" t="s">
        <v>15</v>
      </c>
      <c r="C16" s="7">
        <v>0</v>
      </c>
      <c r="D16" s="7"/>
      <c r="E16" s="7">
        <v>22293814985</v>
      </c>
      <c r="F16" s="7"/>
      <c r="G16" s="7">
        <v>2640110503</v>
      </c>
      <c r="H16" s="7"/>
      <c r="I16" s="7">
        <f t="shared" si="1"/>
        <v>24933925488</v>
      </c>
      <c r="J16" s="4"/>
      <c r="K16" s="9">
        <f t="shared" si="0"/>
        <v>5.5843829125929889E-2</v>
      </c>
      <c r="L16" s="4"/>
      <c r="M16" s="6">
        <v>0</v>
      </c>
      <c r="N16" s="4"/>
      <c r="O16" s="6">
        <v>37676059336</v>
      </c>
      <c r="P16" s="4"/>
      <c r="Q16" s="6">
        <v>2640110503</v>
      </c>
      <c r="R16" s="4"/>
      <c r="S16" s="6">
        <f t="shared" si="2"/>
        <v>40316169839</v>
      </c>
      <c r="T16" s="4"/>
      <c r="U16" s="9">
        <f t="shared" si="3"/>
        <v>4.0539487983105645E-2</v>
      </c>
    </row>
    <row r="17" spans="1:21">
      <c r="A17" s="1" t="s">
        <v>22</v>
      </c>
      <c r="C17" s="7">
        <v>0</v>
      </c>
      <c r="D17" s="7"/>
      <c r="E17" s="7">
        <v>13984247083</v>
      </c>
      <c r="F17" s="7"/>
      <c r="G17" s="7">
        <v>6279940948</v>
      </c>
      <c r="H17" s="7"/>
      <c r="I17" s="7">
        <f t="shared" si="1"/>
        <v>20264188031</v>
      </c>
      <c r="J17" s="4"/>
      <c r="K17" s="9">
        <f t="shared" si="0"/>
        <v>4.5385146206661259E-2</v>
      </c>
      <c r="L17" s="4"/>
      <c r="M17" s="6">
        <v>0</v>
      </c>
      <c r="N17" s="4"/>
      <c r="O17" s="6">
        <v>33552273075</v>
      </c>
      <c r="P17" s="4"/>
      <c r="Q17" s="6">
        <v>6279940948</v>
      </c>
      <c r="R17" s="4"/>
      <c r="S17" s="6">
        <f t="shared" si="2"/>
        <v>39832214023</v>
      </c>
      <c r="T17" s="4"/>
      <c r="U17" s="9">
        <f t="shared" si="3"/>
        <v>4.0052851453260811E-2</v>
      </c>
    </row>
    <row r="18" spans="1:21">
      <c r="A18" s="1" t="s">
        <v>37</v>
      </c>
      <c r="C18" s="7">
        <v>0</v>
      </c>
      <c r="D18" s="7"/>
      <c r="E18" s="7">
        <v>42245621350</v>
      </c>
      <c r="F18" s="7"/>
      <c r="G18" s="7">
        <v>5389068828</v>
      </c>
      <c r="H18" s="7"/>
      <c r="I18" s="7">
        <f t="shared" si="1"/>
        <v>47634690178</v>
      </c>
      <c r="J18" s="4"/>
      <c r="K18" s="9">
        <f t="shared" si="0"/>
        <v>0.10668610925492161</v>
      </c>
      <c r="L18" s="4"/>
      <c r="M18" s="6">
        <v>0</v>
      </c>
      <c r="N18" s="4"/>
      <c r="O18" s="6">
        <v>45926405100</v>
      </c>
      <c r="P18" s="4"/>
      <c r="Q18" s="6">
        <v>5389068828</v>
      </c>
      <c r="R18" s="4"/>
      <c r="S18" s="6">
        <f t="shared" si="2"/>
        <v>51315473928</v>
      </c>
      <c r="T18" s="4"/>
      <c r="U18" s="9">
        <f t="shared" si="3"/>
        <v>5.1599719094325723E-2</v>
      </c>
    </row>
    <row r="19" spans="1:21">
      <c r="A19" s="1" t="s">
        <v>32</v>
      </c>
      <c r="C19" s="7">
        <v>0</v>
      </c>
      <c r="D19" s="7"/>
      <c r="E19" s="7">
        <v>3979394918</v>
      </c>
      <c r="F19" s="7"/>
      <c r="G19" s="7">
        <v>5617707838</v>
      </c>
      <c r="H19" s="7"/>
      <c r="I19" s="7">
        <f t="shared" si="1"/>
        <v>9597102756</v>
      </c>
      <c r="J19" s="4"/>
      <c r="K19" s="9">
        <f t="shared" si="0"/>
        <v>2.1494367851062488E-2</v>
      </c>
      <c r="L19" s="4"/>
      <c r="M19" s="6">
        <v>0</v>
      </c>
      <c r="N19" s="4"/>
      <c r="O19" s="6">
        <v>23660450139</v>
      </c>
      <c r="P19" s="4"/>
      <c r="Q19" s="6">
        <v>5617707838</v>
      </c>
      <c r="R19" s="4"/>
      <c r="S19" s="6">
        <f t="shared" si="2"/>
        <v>29278157977</v>
      </c>
      <c r="T19" s="4"/>
      <c r="U19" s="9">
        <f t="shared" si="3"/>
        <v>2.9440334689926004E-2</v>
      </c>
    </row>
    <row r="20" spans="1:21">
      <c r="A20" s="1" t="s">
        <v>18</v>
      </c>
      <c r="C20" s="7">
        <v>0</v>
      </c>
      <c r="D20" s="7"/>
      <c r="E20" s="7">
        <v>11912168</v>
      </c>
      <c r="F20" s="7"/>
      <c r="G20" s="7">
        <v>0</v>
      </c>
      <c r="H20" s="7"/>
      <c r="I20" s="7">
        <f t="shared" si="1"/>
        <v>11912168</v>
      </c>
      <c r="J20" s="4"/>
      <c r="K20" s="9">
        <f t="shared" si="0"/>
        <v>2.6679355989554163E-5</v>
      </c>
      <c r="L20" s="4"/>
      <c r="M20" s="6">
        <v>0</v>
      </c>
      <c r="N20" s="4"/>
      <c r="O20" s="6">
        <v>162528333</v>
      </c>
      <c r="P20" s="4"/>
      <c r="Q20" s="6">
        <v>1735862913</v>
      </c>
      <c r="R20" s="4"/>
      <c r="S20" s="6">
        <f t="shared" si="2"/>
        <v>1898391246</v>
      </c>
      <c r="T20" s="4"/>
      <c r="U20" s="9">
        <f t="shared" si="3"/>
        <v>1.9089067590444216E-3</v>
      </c>
    </row>
    <row r="21" spans="1:21">
      <c r="A21" s="1" t="s">
        <v>134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1"/>
        <v>0</v>
      </c>
      <c r="J21" s="4"/>
      <c r="K21" s="9">
        <f t="shared" si="0"/>
        <v>0</v>
      </c>
      <c r="L21" s="4"/>
      <c r="M21" s="6">
        <v>0</v>
      </c>
      <c r="N21" s="4"/>
      <c r="O21" s="6">
        <v>0</v>
      </c>
      <c r="P21" s="4"/>
      <c r="Q21" s="6">
        <v>1790563255</v>
      </c>
      <c r="R21" s="4"/>
      <c r="S21" s="6">
        <f t="shared" si="2"/>
        <v>1790563255</v>
      </c>
      <c r="T21" s="4"/>
      <c r="U21" s="9">
        <f t="shared" si="3"/>
        <v>1.8004814904029958E-3</v>
      </c>
    </row>
    <row r="22" spans="1:21">
      <c r="A22" s="1" t="s">
        <v>34</v>
      </c>
      <c r="C22" s="7">
        <v>0</v>
      </c>
      <c r="D22" s="7"/>
      <c r="E22" s="7">
        <v>14792810341</v>
      </c>
      <c r="F22" s="7"/>
      <c r="G22" s="7">
        <v>0</v>
      </c>
      <c r="H22" s="7"/>
      <c r="I22" s="7">
        <f t="shared" si="1"/>
        <v>14792810341</v>
      </c>
      <c r="J22" s="4"/>
      <c r="K22" s="9">
        <f t="shared" si="0"/>
        <v>3.3131051641774788E-2</v>
      </c>
      <c r="L22" s="4"/>
      <c r="M22" s="6">
        <v>0</v>
      </c>
      <c r="N22" s="4"/>
      <c r="O22" s="6">
        <v>35461902357</v>
      </c>
      <c r="P22" s="4"/>
      <c r="Q22" s="6">
        <v>3839279477</v>
      </c>
      <c r="R22" s="4"/>
      <c r="S22" s="6">
        <f t="shared" si="2"/>
        <v>39301181834</v>
      </c>
      <c r="T22" s="4"/>
      <c r="U22" s="9">
        <f t="shared" si="3"/>
        <v>3.9518877786353025E-2</v>
      </c>
    </row>
    <row r="23" spans="1:21">
      <c r="A23" s="1" t="s">
        <v>135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1"/>
        <v>0</v>
      </c>
      <c r="J23" s="4"/>
      <c r="K23" s="9">
        <f t="shared" si="0"/>
        <v>0</v>
      </c>
      <c r="L23" s="4"/>
      <c r="M23" s="6">
        <v>0</v>
      </c>
      <c r="N23" s="4"/>
      <c r="O23" s="6">
        <v>0</v>
      </c>
      <c r="P23" s="4"/>
      <c r="Q23" s="6">
        <v>1958420769</v>
      </c>
      <c r="R23" s="4"/>
      <c r="S23" s="6">
        <f t="shared" si="2"/>
        <v>1958420769</v>
      </c>
      <c r="T23" s="4"/>
      <c r="U23" s="9">
        <f t="shared" si="3"/>
        <v>1.9692687958154827E-3</v>
      </c>
    </row>
    <row r="24" spans="1:21">
      <c r="A24" s="1" t="s">
        <v>16</v>
      </c>
      <c r="C24" s="7">
        <v>0</v>
      </c>
      <c r="D24" s="7"/>
      <c r="E24" s="7">
        <v>9460539260</v>
      </c>
      <c r="F24" s="7"/>
      <c r="G24" s="7">
        <v>0</v>
      </c>
      <c r="H24" s="7"/>
      <c r="I24" s="7">
        <f t="shared" si="1"/>
        <v>9460539260</v>
      </c>
      <c r="J24" s="4"/>
      <c r="K24" s="9">
        <f t="shared" si="0"/>
        <v>2.1188510334197209E-2</v>
      </c>
      <c r="L24" s="4"/>
      <c r="M24" s="6">
        <v>0</v>
      </c>
      <c r="N24" s="4"/>
      <c r="O24" s="6">
        <v>35365266939</v>
      </c>
      <c r="P24" s="4"/>
      <c r="Q24" s="6">
        <v>8718848830</v>
      </c>
      <c r="R24" s="4"/>
      <c r="S24" s="6">
        <f t="shared" si="2"/>
        <v>44084115769</v>
      </c>
      <c r="T24" s="4"/>
      <c r="U24" s="9">
        <f t="shared" si="3"/>
        <v>4.4328305208557031E-2</v>
      </c>
    </row>
    <row r="25" spans="1:21">
      <c r="A25" s="1" t="s">
        <v>27</v>
      </c>
      <c r="C25" s="7">
        <v>5171869277</v>
      </c>
      <c r="D25" s="7"/>
      <c r="E25" s="7">
        <v>4700859348</v>
      </c>
      <c r="F25" s="7"/>
      <c r="G25" s="7">
        <v>0</v>
      </c>
      <c r="H25" s="7"/>
      <c r="I25" s="7">
        <f t="shared" si="1"/>
        <v>9872728625</v>
      </c>
      <c r="J25" s="4"/>
      <c r="K25" s="9">
        <f t="shared" si="0"/>
        <v>2.211167955108059E-2</v>
      </c>
      <c r="L25" s="4"/>
      <c r="M25" s="6">
        <v>5171869277</v>
      </c>
      <c r="N25" s="4"/>
      <c r="O25" s="6">
        <v>33140872533</v>
      </c>
      <c r="P25" s="4"/>
      <c r="Q25" s="6">
        <v>18983985631</v>
      </c>
      <c r="R25" s="4"/>
      <c r="S25" s="6">
        <f t="shared" si="2"/>
        <v>57296727441</v>
      </c>
      <c r="T25" s="4"/>
      <c r="U25" s="9">
        <f t="shared" si="3"/>
        <v>5.7614103791148064E-2</v>
      </c>
    </row>
    <row r="26" spans="1:21">
      <c r="A26" s="1" t="s">
        <v>136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1"/>
        <v>0</v>
      </c>
      <c r="J26" s="4"/>
      <c r="K26" s="9">
        <f t="shared" si="0"/>
        <v>0</v>
      </c>
      <c r="L26" s="4"/>
      <c r="M26" s="6">
        <v>0</v>
      </c>
      <c r="N26" s="4"/>
      <c r="O26" s="6">
        <v>0</v>
      </c>
      <c r="P26" s="4"/>
      <c r="Q26" s="6">
        <v>15762827148</v>
      </c>
      <c r="R26" s="4"/>
      <c r="S26" s="6">
        <f t="shared" si="2"/>
        <v>15762827148</v>
      </c>
      <c r="T26" s="4"/>
      <c r="U26" s="9">
        <f t="shared" si="3"/>
        <v>1.5850140137269736E-2</v>
      </c>
    </row>
    <row r="27" spans="1:21">
      <c r="A27" s="1" t="s">
        <v>19</v>
      </c>
      <c r="C27" s="7">
        <v>0</v>
      </c>
      <c r="D27" s="7"/>
      <c r="E27" s="7">
        <v>122991601</v>
      </c>
      <c r="F27" s="7"/>
      <c r="G27" s="7">
        <v>0</v>
      </c>
      <c r="H27" s="7"/>
      <c r="I27" s="7">
        <f t="shared" si="1"/>
        <v>122991601</v>
      </c>
      <c r="J27" s="4"/>
      <c r="K27" s="9">
        <f t="shared" si="0"/>
        <v>2.7546091583028427E-4</v>
      </c>
      <c r="L27" s="4"/>
      <c r="M27" s="6">
        <v>0</v>
      </c>
      <c r="N27" s="4"/>
      <c r="O27" s="6">
        <v>4424972938</v>
      </c>
      <c r="P27" s="4"/>
      <c r="Q27" s="6">
        <v>5189984688</v>
      </c>
      <c r="R27" s="4"/>
      <c r="S27" s="6">
        <f t="shared" si="2"/>
        <v>9614957626</v>
      </c>
      <c r="T27" s="4"/>
      <c r="U27" s="9">
        <f t="shared" si="3"/>
        <v>9.6682165169429506E-3</v>
      </c>
    </row>
    <row r="28" spans="1:21">
      <c r="A28" s="1" t="s">
        <v>138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1"/>
        <v>0</v>
      </c>
      <c r="J28" s="4"/>
      <c r="K28" s="9">
        <f t="shared" si="0"/>
        <v>0</v>
      </c>
      <c r="L28" s="4"/>
      <c r="M28" s="6">
        <v>0</v>
      </c>
      <c r="N28" s="4"/>
      <c r="O28" s="6">
        <v>0</v>
      </c>
      <c r="P28" s="4"/>
      <c r="Q28" s="6">
        <v>5038271267</v>
      </c>
      <c r="R28" s="4"/>
      <c r="S28" s="6">
        <f t="shared" si="2"/>
        <v>5038271267</v>
      </c>
      <c r="T28" s="4"/>
      <c r="U28" s="9">
        <f t="shared" si="3"/>
        <v>5.066179111255553E-3</v>
      </c>
    </row>
    <row r="29" spans="1:21">
      <c r="A29" s="1" t="s">
        <v>140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1"/>
        <v>0</v>
      </c>
      <c r="J29" s="4"/>
      <c r="K29" s="9">
        <f t="shared" si="0"/>
        <v>0</v>
      </c>
      <c r="L29" s="4"/>
      <c r="M29" s="6">
        <v>0</v>
      </c>
      <c r="N29" s="4"/>
      <c r="O29" s="6">
        <v>0</v>
      </c>
      <c r="P29" s="4"/>
      <c r="Q29" s="6">
        <v>2921882731</v>
      </c>
      <c r="R29" s="4"/>
      <c r="S29" s="6">
        <f t="shared" si="2"/>
        <v>2921882731</v>
      </c>
      <c r="T29" s="4"/>
      <c r="U29" s="9">
        <f t="shared" si="3"/>
        <v>2.9380675380237579E-3</v>
      </c>
    </row>
    <row r="30" spans="1:21">
      <c r="A30" s="1" t="s">
        <v>141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1"/>
        <v>0</v>
      </c>
      <c r="J30" s="4"/>
      <c r="K30" s="9">
        <f t="shared" si="0"/>
        <v>0</v>
      </c>
      <c r="L30" s="4"/>
      <c r="M30" s="6">
        <v>0</v>
      </c>
      <c r="N30" s="4"/>
      <c r="O30" s="6">
        <v>0</v>
      </c>
      <c r="P30" s="4"/>
      <c r="Q30" s="6">
        <v>4465559598</v>
      </c>
      <c r="R30" s="4"/>
      <c r="S30" s="6">
        <f t="shared" si="2"/>
        <v>4465559598</v>
      </c>
      <c r="T30" s="4"/>
      <c r="U30" s="9">
        <f t="shared" si="3"/>
        <v>4.4902950945960541E-3</v>
      </c>
    </row>
    <row r="31" spans="1:21">
      <c r="A31" s="1" t="s">
        <v>36</v>
      </c>
      <c r="C31" s="7">
        <v>0</v>
      </c>
      <c r="D31" s="7"/>
      <c r="E31" s="7">
        <v>7777824144</v>
      </c>
      <c r="F31" s="7"/>
      <c r="G31" s="7">
        <v>0</v>
      </c>
      <c r="H31" s="7"/>
      <c r="I31" s="7">
        <f t="shared" si="1"/>
        <v>7777824144</v>
      </c>
      <c r="J31" s="4"/>
      <c r="K31" s="9">
        <f t="shared" si="0"/>
        <v>1.7419779435777379E-2</v>
      </c>
      <c r="L31" s="4"/>
      <c r="M31" s="6">
        <v>11146111200</v>
      </c>
      <c r="N31" s="4"/>
      <c r="O31" s="6">
        <v>16290296995</v>
      </c>
      <c r="P31" s="4"/>
      <c r="Q31" s="6">
        <v>5558909154</v>
      </c>
      <c r="R31" s="4"/>
      <c r="S31" s="6">
        <f t="shared" si="2"/>
        <v>32995317349</v>
      </c>
      <c r="T31" s="4"/>
      <c r="U31" s="9">
        <f t="shared" si="3"/>
        <v>3.3178084041966642E-2</v>
      </c>
    </row>
    <row r="32" spans="1:21">
      <c r="A32" s="1" t="s">
        <v>142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1"/>
        <v>0</v>
      </c>
      <c r="J32" s="4"/>
      <c r="K32" s="9">
        <f t="shared" si="0"/>
        <v>0</v>
      </c>
      <c r="L32" s="4"/>
      <c r="M32" s="6">
        <v>0</v>
      </c>
      <c r="N32" s="4"/>
      <c r="O32" s="6">
        <v>0</v>
      </c>
      <c r="P32" s="4"/>
      <c r="Q32" s="6">
        <v>147850453</v>
      </c>
      <c r="R32" s="4"/>
      <c r="S32" s="6">
        <f t="shared" si="2"/>
        <v>147850453</v>
      </c>
      <c r="T32" s="4"/>
      <c r="U32" s="9">
        <f t="shared" si="3"/>
        <v>1.4866942188769428E-4</v>
      </c>
    </row>
    <row r="33" spans="1:21">
      <c r="A33" s="1" t="s">
        <v>143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1"/>
        <v>0</v>
      </c>
      <c r="J33" s="4"/>
      <c r="K33" s="9">
        <f t="shared" si="0"/>
        <v>0</v>
      </c>
      <c r="L33" s="4"/>
      <c r="M33" s="6">
        <v>0</v>
      </c>
      <c r="N33" s="4"/>
      <c r="O33" s="6">
        <v>0</v>
      </c>
      <c r="P33" s="4"/>
      <c r="Q33" s="6">
        <v>5990142982</v>
      </c>
      <c r="R33" s="4"/>
      <c r="S33" s="6">
        <f t="shared" si="2"/>
        <v>5990142982</v>
      </c>
      <c r="T33" s="4"/>
      <c r="U33" s="9">
        <f t="shared" si="3"/>
        <v>6.0233234061079881E-3</v>
      </c>
    </row>
    <row r="34" spans="1:21">
      <c r="A34" s="1" t="s">
        <v>144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1"/>
        <v>0</v>
      </c>
      <c r="J34" s="4"/>
      <c r="K34" s="9">
        <f t="shared" si="0"/>
        <v>0</v>
      </c>
      <c r="L34" s="4"/>
      <c r="M34" s="6">
        <v>0</v>
      </c>
      <c r="N34" s="4"/>
      <c r="O34" s="6">
        <v>0</v>
      </c>
      <c r="P34" s="4"/>
      <c r="Q34" s="6">
        <v>4895239383</v>
      </c>
      <c r="R34" s="4"/>
      <c r="S34" s="6">
        <f t="shared" si="2"/>
        <v>4895239383</v>
      </c>
      <c r="T34" s="4"/>
      <c r="U34" s="9">
        <f t="shared" si="3"/>
        <v>4.922354949243769E-3</v>
      </c>
    </row>
    <row r="35" spans="1:21">
      <c r="A35" s="1" t="s">
        <v>40</v>
      </c>
      <c r="C35" s="7">
        <v>0</v>
      </c>
      <c r="D35" s="7"/>
      <c r="E35" s="7">
        <v>11738313811</v>
      </c>
      <c r="F35" s="7"/>
      <c r="G35" s="7">
        <v>0</v>
      </c>
      <c r="H35" s="7"/>
      <c r="I35" s="7">
        <f t="shared" si="1"/>
        <v>11738313811</v>
      </c>
      <c r="J35" s="4"/>
      <c r="K35" s="9">
        <f t="shared" si="0"/>
        <v>2.6289979530239094E-2</v>
      </c>
      <c r="L35" s="4"/>
      <c r="M35" s="6">
        <v>0</v>
      </c>
      <c r="N35" s="4"/>
      <c r="O35" s="6">
        <v>38889748434</v>
      </c>
      <c r="P35" s="4"/>
      <c r="Q35" s="6">
        <v>968043329</v>
      </c>
      <c r="R35" s="4"/>
      <c r="S35" s="6">
        <f t="shared" si="2"/>
        <v>39857791763</v>
      </c>
      <c r="T35" s="4"/>
      <c r="U35" s="9">
        <f t="shared" si="3"/>
        <v>4.0078570872727134E-2</v>
      </c>
    </row>
    <row r="36" spans="1:21">
      <c r="A36" s="1" t="s">
        <v>145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1"/>
        <v>0</v>
      </c>
      <c r="J36" s="4"/>
      <c r="K36" s="9">
        <f t="shared" si="0"/>
        <v>0</v>
      </c>
      <c r="L36" s="4"/>
      <c r="M36" s="6">
        <v>0</v>
      </c>
      <c r="N36" s="4"/>
      <c r="O36" s="6">
        <v>0</v>
      </c>
      <c r="P36" s="4"/>
      <c r="Q36" s="6">
        <v>-51463978</v>
      </c>
      <c r="R36" s="4"/>
      <c r="S36" s="6">
        <f t="shared" si="2"/>
        <v>-51463978</v>
      </c>
      <c r="T36" s="4"/>
      <c r="U36" s="9">
        <f t="shared" si="3"/>
        <v>-5.1749045755720592E-5</v>
      </c>
    </row>
    <row r="37" spans="1:21">
      <c r="A37" s="1" t="s">
        <v>146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1"/>
        <v>0</v>
      </c>
      <c r="J37" s="4"/>
      <c r="K37" s="9">
        <f t="shared" si="0"/>
        <v>0</v>
      </c>
      <c r="L37" s="4"/>
      <c r="M37" s="6">
        <v>0</v>
      </c>
      <c r="N37" s="4"/>
      <c r="O37" s="6">
        <v>0</v>
      </c>
      <c r="P37" s="4"/>
      <c r="Q37" s="6">
        <v>2346380971</v>
      </c>
      <c r="R37" s="4"/>
      <c r="S37" s="6">
        <f t="shared" si="2"/>
        <v>2346380971</v>
      </c>
      <c r="T37" s="4"/>
      <c r="U37" s="9">
        <f t="shared" si="3"/>
        <v>2.3593779755741212E-3</v>
      </c>
    </row>
    <row r="38" spans="1:21">
      <c r="A38" s="1" t="s">
        <v>20</v>
      </c>
      <c r="C38" s="7">
        <v>0</v>
      </c>
      <c r="D38" s="7"/>
      <c r="E38" s="7">
        <v>8663145750</v>
      </c>
      <c r="F38" s="7"/>
      <c r="G38" s="7">
        <v>0</v>
      </c>
      <c r="H38" s="7"/>
      <c r="I38" s="7">
        <f t="shared" si="1"/>
        <v>8663145750</v>
      </c>
      <c r="J38" s="4"/>
      <c r="K38" s="9">
        <f t="shared" si="0"/>
        <v>1.9402609957620071E-2</v>
      </c>
      <c r="L38" s="4"/>
      <c r="M38" s="6">
        <v>6000000000</v>
      </c>
      <c r="N38" s="4"/>
      <c r="O38" s="6">
        <v>17544231021</v>
      </c>
      <c r="P38" s="4"/>
      <c r="Q38" s="6">
        <v>0</v>
      </c>
      <c r="R38" s="4"/>
      <c r="S38" s="6">
        <f t="shared" si="2"/>
        <v>23544231021</v>
      </c>
      <c r="T38" s="4"/>
      <c r="U38" s="9">
        <f t="shared" si="3"/>
        <v>2.3674646534105566E-2</v>
      </c>
    </row>
    <row r="39" spans="1:21">
      <c r="A39" s="1" t="s">
        <v>17</v>
      </c>
      <c r="C39" s="7">
        <v>0</v>
      </c>
      <c r="D39" s="7"/>
      <c r="E39" s="7">
        <v>2832352852</v>
      </c>
      <c r="F39" s="7"/>
      <c r="G39" s="7">
        <v>0</v>
      </c>
      <c r="H39" s="7"/>
      <c r="I39" s="7">
        <f t="shared" si="1"/>
        <v>2832352852</v>
      </c>
      <c r="J39" s="4"/>
      <c r="K39" s="9">
        <f t="shared" si="0"/>
        <v>6.343543008001315E-3</v>
      </c>
      <c r="L39" s="4"/>
      <c r="M39" s="6">
        <v>0</v>
      </c>
      <c r="N39" s="4"/>
      <c r="O39" s="6">
        <v>3371171243</v>
      </c>
      <c r="P39" s="4"/>
      <c r="Q39" s="6">
        <v>0</v>
      </c>
      <c r="R39" s="4"/>
      <c r="S39" s="6">
        <f t="shared" si="2"/>
        <v>3371171243</v>
      </c>
      <c r="T39" s="4"/>
      <c r="U39" s="9">
        <f t="shared" si="3"/>
        <v>3.3898447357562692E-3</v>
      </c>
    </row>
    <row r="40" spans="1:21">
      <c r="A40" s="1" t="s">
        <v>30</v>
      </c>
      <c r="C40" s="7">
        <v>0</v>
      </c>
      <c r="D40" s="7"/>
      <c r="E40" s="7">
        <v>2548827183</v>
      </c>
      <c r="F40" s="7"/>
      <c r="G40" s="7">
        <v>0</v>
      </c>
      <c r="H40" s="7"/>
      <c r="I40" s="7">
        <f t="shared" si="1"/>
        <v>2548827183</v>
      </c>
      <c r="J40" s="4"/>
      <c r="K40" s="9">
        <f t="shared" si="0"/>
        <v>5.7085383425678274E-3</v>
      </c>
      <c r="L40" s="4"/>
      <c r="M40" s="6">
        <v>0</v>
      </c>
      <c r="N40" s="4"/>
      <c r="O40" s="6">
        <v>10722866294</v>
      </c>
      <c r="P40" s="4"/>
      <c r="Q40" s="6">
        <v>0</v>
      </c>
      <c r="R40" s="4"/>
      <c r="S40" s="6">
        <f t="shared" si="2"/>
        <v>10722866294</v>
      </c>
      <c r="T40" s="4"/>
      <c r="U40" s="9">
        <f t="shared" si="3"/>
        <v>1.0782262080103487E-2</v>
      </c>
    </row>
    <row r="41" spans="1:21">
      <c r="A41" s="1" t="s">
        <v>28</v>
      </c>
      <c r="C41" s="7">
        <v>0</v>
      </c>
      <c r="D41" s="7"/>
      <c r="E41" s="7">
        <v>13428071154</v>
      </c>
      <c r="F41" s="7"/>
      <c r="G41" s="7">
        <v>0</v>
      </c>
      <c r="H41" s="7"/>
      <c r="I41" s="7">
        <f t="shared" si="1"/>
        <v>13428071154</v>
      </c>
      <c r="J41" s="4"/>
      <c r="K41" s="9">
        <f t="shared" si="0"/>
        <v>3.0074482711344348E-2</v>
      </c>
      <c r="L41" s="4"/>
      <c r="M41" s="6">
        <v>0</v>
      </c>
      <c r="N41" s="4"/>
      <c r="O41" s="6">
        <v>31433328344</v>
      </c>
      <c r="P41" s="4"/>
      <c r="Q41" s="6">
        <v>0</v>
      </c>
      <c r="R41" s="4"/>
      <c r="S41" s="6">
        <f t="shared" si="2"/>
        <v>31433328344</v>
      </c>
      <c r="T41" s="4"/>
      <c r="U41" s="9">
        <f t="shared" si="3"/>
        <v>3.1607442913337266E-2</v>
      </c>
    </row>
    <row r="42" spans="1:21">
      <c r="A42" s="1" t="s">
        <v>26</v>
      </c>
      <c r="C42" s="7">
        <v>0</v>
      </c>
      <c r="D42" s="7"/>
      <c r="E42" s="7">
        <v>7559750250</v>
      </c>
      <c r="F42" s="7"/>
      <c r="G42" s="7">
        <v>0</v>
      </c>
      <c r="H42" s="7"/>
      <c r="I42" s="7">
        <f t="shared" si="1"/>
        <v>7559750250</v>
      </c>
      <c r="J42" s="4"/>
      <c r="K42" s="9">
        <f t="shared" si="0"/>
        <v>1.6931365315857792E-2</v>
      </c>
      <c r="L42" s="4"/>
      <c r="M42" s="6">
        <v>0</v>
      </c>
      <c r="N42" s="4"/>
      <c r="O42" s="6">
        <v>18480857088</v>
      </c>
      <c r="P42" s="4"/>
      <c r="Q42" s="6">
        <v>0</v>
      </c>
      <c r="R42" s="4"/>
      <c r="S42" s="6">
        <f t="shared" si="2"/>
        <v>18480857088</v>
      </c>
      <c r="T42" s="4"/>
      <c r="U42" s="9">
        <f t="shared" si="3"/>
        <v>1.8583225708899635E-2</v>
      </c>
    </row>
    <row r="43" spans="1:21">
      <c r="A43" s="1" t="s">
        <v>31</v>
      </c>
      <c r="C43" s="7">
        <v>0</v>
      </c>
      <c r="D43" s="7"/>
      <c r="E43" s="7">
        <v>5139238500</v>
      </c>
      <c r="F43" s="7"/>
      <c r="G43" s="7">
        <v>0</v>
      </c>
      <c r="H43" s="7"/>
      <c r="I43" s="7">
        <f t="shared" si="1"/>
        <v>5139238500</v>
      </c>
      <c r="J43" s="4"/>
      <c r="K43" s="9">
        <f t="shared" si="0"/>
        <v>1.1510211529649544E-2</v>
      </c>
      <c r="L43" s="4"/>
      <c r="M43" s="6">
        <v>0</v>
      </c>
      <c r="N43" s="4"/>
      <c r="O43" s="6">
        <v>18664642845</v>
      </c>
      <c r="P43" s="4"/>
      <c r="Q43" s="6">
        <v>0</v>
      </c>
      <c r="R43" s="4"/>
      <c r="S43" s="6">
        <f t="shared" si="2"/>
        <v>18664642845</v>
      </c>
      <c r="T43" s="4"/>
      <c r="U43" s="9">
        <f t="shared" si="3"/>
        <v>1.8768029486568021E-2</v>
      </c>
    </row>
    <row r="44" spans="1:21">
      <c r="A44" s="1" t="s">
        <v>29</v>
      </c>
      <c r="C44" s="7">
        <v>0</v>
      </c>
      <c r="D44" s="7"/>
      <c r="E44" s="7">
        <v>1321819150</v>
      </c>
      <c r="F44" s="7"/>
      <c r="G44" s="7">
        <v>0</v>
      </c>
      <c r="H44" s="7"/>
      <c r="I44" s="7">
        <f t="shared" si="1"/>
        <v>1321819150</v>
      </c>
      <c r="J44" s="4"/>
      <c r="K44" s="9">
        <f t="shared" si="0"/>
        <v>2.9604421006033401E-3</v>
      </c>
      <c r="L44" s="4"/>
      <c r="M44" s="6">
        <v>0</v>
      </c>
      <c r="N44" s="4"/>
      <c r="O44" s="6">
        <v>15813052598</v>
      </c>
      <c r="P44" s="4"/>
      <c r="Q44" s="6">
        <v>0</v>
      </c>
      <c r="R44" s="4"/>
      <c r="S44" s="6">
        <f t="shared" si="2"/>
        <v>15813052598</v>
      </c>
      <c r="T44" s="4"/>
      <c r="U44" s="9">
        <f t="shared" si="3"/>
        <v>1.5900643794607528E-2</v>
      </c>
    </row>
    <row r="45" spans="1:21">
      <c r="A45" s="1" t="s">
        <v>41</v>
      </c>
      <c r="C45" s="7">
        <v>0</v>
      </c>
      <c r="D45" s="7"/>
      <c r="E45" s="7">
        <v>11569624132</v>
      </c>
      <c r="F45" s="7"/>
      <c r="G45" s="7">
        <v>0</v>
      </c>
      <c r="H45" s="7"/>
      <c r="I45" s="7">
        <f t="shared" si="1"/>
        <v>11569624132</v>
      </c>
      <c r="J45" s="4"/>
      <c r="K45" s="9">
        <f t="shared" si="0"/>
        <v>2.5912169882339183E-2</v>
      </c>
      <c r="L45" s="4"/>
      <c r="M45" s="6">
        <v>0</v>
      </c>
      <c r="N45" s="4"/>
      <c r="O45" s="6">
        <v>28517492279</v>
      </c>
      <c r="P45" s="4"/>
      <c r="Q45" s="6">
        <v>0</v>
      </c>
      <c r="R45" s="4"/>
      <c r="S45" s="6">
        <f t="shared" si="2"/>
        <v>28517492279</v>
      </c>
      <c r="T45" s="4"/>
      <c r="U45" s="9">
        <f t="shared" si="3"/>
        <v>2.8675455534828257E-2</v>
      </c>
    </row>
    <row r="46" spans="1:21">
      <c r="A46" s="1" t="s">
        <v>25</v>
      </c>
      <c r="C46" s="7">
        <v>0</v>
      </c>
      <c r="D46" s="7"/>
      <c r="E46" s="7">
        <v>5715653104</v>
      </c>
      <c r="F46" s="7"/>
      <c r="G46" s="7">
        <v>0</v>
      </c>
      <c r="H46" s="7"/>
      <c r="I46" s="7">
        <f t="shared" si="1"/>
        <v>5715653104</v>
      </c>
      <c r="J46" s="4"/>
      <c r="K46" s="9">
        <f t="shared" si="0"/>
        <v>1.2801191510597923E-2</v>
      </c>
      <c r="L46" s="4"/>
      <c r="M46" s="6">
        <v>0</v>
      </c>
      <c r="N46" s="4"/>
      <c r="O46" s="6">
        <v>30399814731</v>
      </c>
      <c r="P46" s="4"/>
      <c r="Q46" s="6">
        <v>0</v>
      </c>
      <c r="R46" s="4"/>
      <c r="S46" s="6">
        <f t="shared" si="2"/>
        <v>30399814731</v>
      </c>
      <c r="T46" s="4"/>
      <c r="U46" s="9">
        <f t="shared" si="3"/>
        <v>3.0568204492080805E-2</v>
      </c>
    </row>
    <row r="47" spans="1:21">
      <c r="A47" s="1" t="s">
        <v>33</v>
      </c>
      <c r="C47" s="7">
        <v>0</v>
      </c>
      <c r="D47" s="7"/>
      <c r="E47" s="7">
        <v>3348699675</v>
      </c>
      <c r="F47" s="7"/>
      <c r="G47" s="7">
        <v>0</v>
      </c>
      <c r="H47" s="7"/>
      <c r="I47" s="7">
        <f t="shared" si="1"/>
        <v>3348699675</v>
      </c>
      <c r="J47" s="4"/>
      <c r="K47" s="9">
        <f t="shared" si="0"/>
        <v>7.4999908271466053E-3</v>
      </c>
      <c r="L47" s="4"/>
      <c r="M47" s="6">
        <v>0</v>
      </c>
      <c r="N47" s="4"/>
      <c r="O47" s="6">
        <v>11890004951</v>
      </c>
      <c r="P47" s="4"/>
      <c r="Q47" s="6">
        <v>0</v>
      </c>
      <c r="R47" s="4"/>
      <c r="S47" s="6">
        <f t="shared" si="2"/>
        <v>11890004951</v>
      </c>
      <c r="T47" s="4"/>
      <c r="U47" s="9">
        <f t="shared" si="3"/>
        <v>1.1955865717279829E-2</v>
      </c>
    </row>
    <row r="48" spans="1:21">
      <c r="A48" s="1" t="s">
        <v>43</v>
      </c>
      <c r="C48" s="7">
        <v>0</v>
      </c>
      <c r="D48" s="7"/>
      <c r="E48" s="7">
        <v>23888272640</v>
      </c>
      <c r="F48" s="7"/>
      <c r="G48" s="7">
        <v>0</v>
      </c>
      <c r="H48" s="7"/>
      <c r="I48" s="7">
        <f t="shared" si="1"/>
        <v>23888272640</v>
      </c>
      <c r="J48" s="4"/>
      <c r="K48" s="9">
        <f t="shared" si="0"/>
        <v>5.350190911831388E-2</v>
      </c>
      <c r="L48" s="4"/>
      <c r="M48" s="6">
        <v>0</v>
      </c>
      <c r="N48" s="4"/>
      <c r="O48" s="6">
        <v>23888272640</v>
      </c>
      <c r="P48" s="4"/>
      <c r="Q48" s="6">
        <v>0</v>
      </c>
      <c r="R48" s="4"/>
      <c r="S48" s="6">
        <f t="shared" si="2"/>
        <v>23888272640</v>
      </c>
      <c r="T48" s="4"/>
      <c r="U48" s="9">
        <f t="shared" si="3"/>
        <v>2.40205938583389E-2</v>
      </c>
    </row>
    <row r="49" spans="3:21" ht="24.75" thickBot="1">
      <c r="C49" s="12">
        <f>SUM(C8:C48)</f>
        <v>5171869277</v>
      </c>
      <c r="D49" s="4"/>
      <c r="E49" s="12">
        <f>SUM(E8:E48)</f>
        <v>268803316573</v>
      </c>
      <c r="F49" s="4"/>
      <c r="G49" s="12">
        <f>SUM(G8:G48)</f>
        <v>172518650233</v>
      </c>
      <c r="H49" s="4"/>
      <c r="I49" s="12">
        <f>SUM(I8:I48)</f>
        <v>446493836083</v>
      </c>
      <c r="J49" s="4"/>
      <c r="K49" s="13">
        <f>SUM(K8:K48)</f>
        <v>1</v>
      </c>
      <c r="L49" s="4"/>
      <c r="M49" s="12">
        <f>SUM(M8:M48)</f>
        <v>22317980477</v>
      </c>
      <c r="N49" s="4"/>
      <c r="O49" s="12">
        <f>SUM(O8:O48)</f>
        <v>664724647640</v>
      </c>
      <c r="P49" s="4"/>
      <c r="Q49" s="12">
        <f>SUM(Q8:Q48)</f>
        <v>307448714640</v>
      </c>
      <c r="R49" s="4"/>
      <c r="S49" s="12">
        <f>SUM(S8:S48)</f>
        <v>994491342757</v>
      </c>
      <c r="T49" s="4"/>
      <c r="U49" s="13">
        <f>SUM(U8:U48)</f>
        <v>1</v>
      </c>
    </row>
    <row r="50" spans="3:21" ht="24.75" thickTop="1">
      <c r="C50" s="3"/>
      <c r="E50" s="3"/>
      <c r="G50" s="3"/>
      <c r="M50" s="3"/>
      <c r="O50" s="3"/>
      <c r="Q50" s="3"/>
    </row>
  </sheetData>
  <mergeCells count="16">
    <mergeCell ref="A3:U3"/>
    <mergeCell ref="A4:U4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workbookViewId="0">
      <selection activeCell="K41" sqref="K41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116</v>
      </c>
      <c r="C6" s="16" t="s">
        <v>114</v>
      </c>
      <c r="D6" s="16" t="s">
        <v>114</v>
      </c>
      <c r="E6" s="1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K6" s="16" t="s">
        <v>115</v>
      </c>
      <c r="L6" s="16" t="s">
        <v>115</v>
      </c>
      <c r="M6" s="16" t="s">
        <v>115</v>
      </c>
      <c r="N6" s="16" t="s">
        <v>115</v>
      </c>
      <c r="O6" s="16" t="s">
        <v>115</v>
      </c>
      <c r="P6" s="16" t="s">
        <v>115</v>
      </c>
      <c r="Q6" s="16" t="s">
        <v>115</v>
      </c>
    </row>
    <row r="7" spans="1:17" ht="24.75">
      <c r="A7" s="16" t="s">
        <v>116</v>
      </c>
      <c r="C7" s="16" t="s">
        <v>163</v>
      </c>
      <c r="E7" s="16" t="s">
        <v>160</v>
      </c>
      <c r="G7" s="16" t="s">
        <v>161</v>
      </c>
      <c r="I7" s="16" t="s">
        <v>164</v>
      </c>
      <c r="K7" s="16" t="s">
        <v>163</v>
      </c>
      <c r="M7" s="16" t="s">
        <v>160</v>
      </c>
      <c r="O7" s="16" t="s">
        <v>161</v>
      </c>
      <c r="Q7" s="16" t="s">
        <v>164</v>
      </c>
    </row>
    <row r="8" spans="1:17">
      <c r="A8" s="1" t="s">
        <v>147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13570544541</v>
      </c>
      <c r="P8" s="7"/>
      <c r="Q8" s="7">
        <f>K8+M8+O8</f>
        <v>13570544541</v>
      </c>
    </row>
    <row r="9" spans="1:17">
      <c r="A9" s="1" t="s">
        <v>148</v>
      </c>
      <c r="C9" s="7">
        <v>0</v>
      </c>
      <c r="D9" s="7"/>
      <c r="E9" s="7">
        <v>0</v>
      </c>
      <c r="F9" s="7"/>
      <c r="G9" s="7">
        <v>0</v>
      </c>
      <c r="H9" s="7"/>
      <c r="I9" s="7">
        <f>C9+E9+G9</f>
        <v>0</v>
      </c>
      <c r="J9" s="7"/>
      <c r="K9" s="7">
        <v>0</v>
      </c>
      <c r="L9" s="7"/>
      <c r="M9" s="7">
        <v>0</v>
      </c>
      <c r="N9" s="7"/>
      <c r="O9" s="7">
        <v>16648729175</v>
      </c>
      <c r="P9" s="7"/>
      <c r="Q9" s="7">
        <f t="shared" ref="Q9:Q33" si="0">K9+M9+O9</f>
        <v>16648729175</v>
      </c>
    </row>
    <row r="10" spans="1:17">
      <c r="A10" s="1" t="s">
        <v>149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ref="I10:I33" si="1">C10+E10+G10</f>
        <v>0</v>
      </c>
      <c r="J10" s="7"/>
      <c r="K10" s="7">
        <v>0</v>
      </c>
      <c r="L10" s="7"/>
      <c r="M10" s="7">
        <v>0</v>
      </c>
      <c r="N10" s="7"/>
      <c r="O10" s="7">
        <v>15249900458</v>
      </c>
      <c r="P10" s="7"/>
      <c r="Q10" s="7">
        <f t="shared" si="0"/>
        <v>15249900458</v>
      </c>
    </row>
    <row r="11" spans="1:17">
      <c r="A11" s="1" t="s">
        <v>150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1"/>
        <v>0</v>
      </c>
      <c r="J11" s="7"/>
      <c r="K11" s="7">
        <v>0</v>
      </c>
      <c r="L11" s="7"/>
      <c r="M11" s="7">
        <v>0</v>
      </c>
      <c r="N11" s="7"/>
      <c r="O11" s="7">
        <v>3851862718</v>
      </c>
      <c r="P11" s="7"/>
      <c r="Q11" s="7">
        <f>K11+M11+O11</f>
        <v>3851862718</v>
      </c>
    </row>
    <row r="12" spans="1:17">
      <c r="A12" s="1" t="s">
        <v>151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1"/>
        <v>0</v>
      </c>
      <c r="J12" s="7"/>
      <c r="K12" s="7">
        <v>0</v>
      </c>
      <c r="L12" s="7"/>
      <c r="M12" s="7">
        <v>0</v>
      </c>
      <c r="N12" s="7"/>
      <c r="O12" s="7">
        <v>132542960</v>
      </c>
      <c r="P12" s="7"/>
      <c r="Q12" s="7">
        <f t="shared" si="0"/>
        <v>132542960</v>
      </c>
    </row>
    <row r="13" spans="1:17">
      <c r="A13" s="1" t="s">
        <v>152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1"/>
        <v>0</v>
      </c>
      <c r="J13" s="7"/>
      <c r="K13" s="7">
        <v>0</v>
      </c>
      <c r="L13" s="7"/>
      <c r="M13" s="7">
        <v>0</v>
      </c>
      <c r="N13" s="7"/>
      <c r="O13" s="7">
        <v>100944428</v>
      </c>
      <c r="P13" s="7"/>
      <c r="Q13" s="7">
        <f t="shared" si="0"/>
        <v>100944428</v>
      </c>
    </row>
    <row r="14" spans="1:17">
      <c r="A14" s="1" t="s">
        <v>153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1"/>
        <v>0</v>
      </c>
      <c r="J14" s="7"/>
      <c r="K14" s="7">
        <v>0</v>
      </c>
      <c r="L14" s="7"/>
      <c r="M14" s="7">
        <v>0</v>
      </c>
      <c r="N14" s="7"/>
      <c r="O14" s="7">
        <v>98839893</v>
      </c>
      <c r="P14" s="7"/>
      <c r="Q14" s="7">
        <f t="shared" si="0"/>
        <v>98839893</v>
      </c>
    </row>
    <row r="15" spans="1:17">
      <c r="A15" s="1" t="s">
        <v>154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1"/>
        <v>0</v>
      </c>
      <c r="J15" s="7"/>
      <c r="K15" s="7">
        <v>0</v>
      </c>
      <c r="L15" s="7"/>
      <c r="M15" s="7">
        <v>0</v>
      </c>
      <c r="N15" s="7"/>
      <c r="O15" s="7">
        <v>290918029</v>
      </c>
      <c r="P15" s="7"/>
      <c r="Q15" s="7">
        <f t="shared" si="0"/>
        <v>290918029</v>
      </c>
    </row>
    <row r="16" spans="1:17">
      <c r="A16" s="1" t="s">
        <v>155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7">
        <v>0</v>
      </c>
      <c r="L16" s="7"/>
      <c r="M16" s="7">
        <v>0</v>
      </c>
      <c r="N16" s="7"/>
      <c r="O16" s="7">
        <v>31119478</v>
      </c>
      <c r="P16" s="7"/>
      <c r="Q16" s="7">
        <f t="shared" si="0"/>
        <v>31119478</v>
      </c>
    </row>
    <row r="17" spans="1:17">
      <c r="A17" s="1" t="s">
        <v>156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1"/>
        <v>0</v>
      </c>
      <c r="J17" s="7"/>
      <c r="K17" s="7">
        <v>0</v>
      </c>
      <c r="L17" s="7"/>
      <c r="M17" s="7">
        <v>0</v>
      </c>
      <c r="N17" s="7"/>
      <c r="O17" s="7">
        <v>1241898720</v>
      </c>
      <c r="P17" s="7"/>
      <c r="Q17" s="7">
        <f t="shared" si="0"/>
        <v>1241898720</v>
      </c>
    </row>
    <row r="18" spans="1:17">
      <c r="A18" s="1" t="s">
        <v>157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1"/>
        <v>0</v>
      </c>
      <c r="J18" s="7"/>
      <c r="K18" s="7">
        <v>0</v>
      </c>
      <c r="L18" s="7"/>
      <c r="M18" s="7">
        <v>0</v>
      </c>
      <c r="N18" s="7"/>
      <c r="O18" s="7">
        <v>206148844</v>
      </c>
      <c r="P18" s="7"/>
      <c r="Q18" s="7">
        <f t="shared" si="0"/>
        <v>206148844</v>
      </c>
    </row>
    <row r="19" spans="1:17">
      <c r="A19" s="1" t="s">
        <v>158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7">
        <v>0</v>
      </c>
      <c r="L19" s="7"/>
      <c r="M19" s="7">
        <v>0</v>
      </c>
      <c r="N19" s="7"/>
      <c r="O19" s="7">
        <v>3240359</v>
      </c>
      <c r="P19" s="7"/>
      <c r="Q19" s="7">
        <f t="shared" si="0"/>
        <v>3240359</v>
      </c>
    </row>
    <row r="20" spans="1:17">
      <c r="A20" s="1" t="s">
        <v>63</v>
      </c>
      <c r="C20" s="7">
        <v>0</v>
      </c>
      <c r="D20" s="7"/>
      <c r="E20" s="7">
        <v>1799673750</v>
      </c>
      <c r="F20" s="7"/>
      <c r="G20" s="7">
        <v>0</v>
      </c>
      <c r="H20" s="7"/>
      <c r="I20" s="7">
        <f t="shared" si="1"/>
        <v>1799673750</v>
      </c>
      <c r="J20" s="7"/>
      <c r="K20" s="7">
        <v>0</v>
      </c>
      <c r="L20" s="7"/>
      <c r="M20" s="7">
        <v>6565098574</v>
      </c>
      <c r="N20" s="7"/>
      <c r="O20" s="7">
        <v>1011270306</v>
      </c>
      <c r="P20" s="7"/>
      <c r="Q20" s="7">
        <f t="shared" si="0"/>
        <v>7576368880</v>
      </c>
    </row>
    <row r="21" spans="1:17">
      <c r="A21" s="1" t="s">
        <v>74</v>
      </c>
      <c r="C21" s="7">
        <v>0</v>
      </c>
      <c r="D21" s="7"/>
      <c r="E21" s="7">
        <v>-322269111</v>
      </c>
      <c r="F21" s="7"/>
      <c r="G21" s="7">
        <v>0</v>
      </c>
      <c r="H21" s="7"/>
      <c r="I21" s="7">
        <f t="shared" si="1"/>
        <v>-322269111</v>
      </c>
      <c r="J21" s="7"/>
      <c r="K21" s="7">
        <v>0</v>
      </c>
      <c r="L21" s="7"/>
      <c r="M21" s="7">
        <v>-322269111</v>
      </c>
      <c r="N21" s="7"/>
      <c r="O21" s="7">
        <v>0</v>
      </c>
      <c r="P21" s="7"/>
      <c r="Q21" s="7">
        <f t="shared" si="0"/>
        <v>-322269111</v>
      </c>
    </row>
    <row r="22" spans="1:17">
      <c r="A22" s="1" t="s">
        <v>60</v>
      </c>
      <c r="C22" s="7">
        <v>0</v>
      </c>
      <c r="D22" s="7"/>
      <c r="E22" s="7">
        <v>3883246034</v>
      </c>
      <c r="F22" s="7"/>
      <c r="G22" s="7">
        <v>0</v>
      </c>
      <c r="H22" s="7"/>
      <c r="I22" s="7">
        <f t="shared" si="1"/>
        <v>3883246034</v>
      </c>
      <c r="J22" s="7"/>
      <c r="K22" s="7">
        <v>0</v>
      </c>
      <c r="L22" s="7"/>
      <c r="M22" s="7">
        <v>3849816687</v>
      </c>
      <c r="N22" s="7"/>
      <c r="O22" s="7">
        <v>0</v>
      </c>
      <c r="P22" s="7"/>
      <c r="Q22" s="7">
        <f t="shared" si="0"/>
        <v>3849816687</v>
      </c>
    </row>
    <row r="23" spans="1:17">
      <c r="A23" s="1" t="s">
        <v>89</v>
      </c>
      <c r="C23" s="7">
        <v>0</v>
      </c>
      <c r="D23" s="7"/>
      <c r="E23" s="7">
        <v>1163286002</v>
      </c>
      <c r="F23" s="7"/>
      <c r="G23" s="7">
        <v>0</v>
      </c>
      <c r="H23" s="7"/>
      <c r="I23" s="7">
        <f t="shared" si="1"/>
        <v>1163286002</v>
      </c>
      <c r="J23" s="7"/>
      <c r="K23" s="7">
        <v>0</v>
      </c>
      <c r="L23" s="7"/>
      <c r="M23" s="7">
        <v>1163286002</v>
      </c>
      <c r="N23" s="7"/>
      <c r="O23" s="7">
        <v>0</v>
      </c>
      <c r="P23" s="7"/>
      <c r="Q23" s="7">
        <f t="shared" si="0"/>
        <v>1163286002</v>
      </c>
    </row>
    <row r="24" spans="1:17">
      <c r="A24" s="1" t="s">
        <v>71</v>
      </c>
      <c r="C24" s="7">
        <v>0</v>
      </c>
      <c r="D24" s="7"/>
      <c r="E24" s="7">
        <v>-18124863</v>
      </c>
      <c r="F24" s="7"/>
      <c r="G24" s="7">
        <v>0</v>
      </c>
      <c r="H24" s="7"/>
      <c r="I24" s="7">
        <f t="shared" si="1"/>
        <v>-18124863</v>
      </c>
      <c r="J24" s="7"/>
      <c r="K24" s="7">
        <v>0</v>
      </c>
      <c r="L24" s="7"/>
      <c r="M24" s="7">
        <v>-18124863</v>
      </c>
      <c r="N24" s="7"/>
      <c r="O24" s="7">
        <v>0</v>
      </c>
      <c r="P24" s="7"/>
      <c r="Q24" s="7">
        <f t="shared" si="0"/>
        <v>-18124863</v>
      </c>
    </row>
    <row r="25" spans="1:17">
      <c r="A25" s="1" t="s">
        <v>85</v>
      </c>
      <c r="C25" s="7">
        <v>0</v>
      </c>
      <c r="D25" s="7"/>
      <c r="E25" s="7">
        <v>736169523</v>
      </c>
      <c r="F25" s="7"/>
      <c r="G25" s="7">
        <v>0</v>
      </c>
      <c r="H25" s="7"/>
      <c r="I25" s="7">
        <f t="shared" si="1"/>
        <v>736169523</v>
      </c>
      <c r="J25" s="7"/>
      <c r="K25" s="7">
        <v>0</v>
      </c>
      <c r="L25" s="7"/>
      <c r="M25" s="7">
        <v>736169523</v>
      </c>
      <c r="N25" s="7"/>
      <c r="O25" s="7">
        <v>0</v>
      </c>
      <c r="P25" s="7"/>
      <c r="Q25" s="7">
        <f t="shared" si="0"/>
        <v>736169523</v>
      </c>
    </row>
    <row r="26" spans="1:17">
      <c r="A26" s="1" t="s">
        <v>68</v>
      </c>
      <c r="C26" s="7">
        <v>0</v>
      </c>
      <c r="D26" s="7"/>
      <c r="E26" s="7">
        <v>8566038787</v>
      </c>
      <c r="F26" s="7"/>
      <c r="G26" s="7">
        <v>0</v>
      </c>
      <c r="H26" s="7"/>
      <c r="I26" s="7">
        <f t="shared" si="1"/>
        <v>8566038787</v>
      </c>
      <c r="J26" s="7"/>
      <c r="K26" s="7">
        <v>0</v>
      </c>
      <c r="L26" s="7"/>
      <c r="M26" s="7">
        <v>13171885101</v>
      </c>
      <c r="N26" s="7"/>
      <c r="O26" s="7">
        <v>0</v>
      </c>
      <c r="P26" s="7"/>
      <c r="Q26" s="7">
        <f t="shared" si="0"/>
        <v>13171885101</v>
      </c>
    </row>
    <row r="27" spans="1:17">
      <c r="A27" s="1" t="s">
        <v>87</v>
      </c>
      <c r="C27" s="7">
        <v>0</v>
      </c>
      <c r="D27" s="7"/>
      <c r="E27" s="7">
        <v>-35481070</v>
      </c>
      <c r="F27" s="7"/>
      <c r="G27" s="7">
        <v>0</v>
      </c>
      <c r="H27" s="7"/>
      <c r="I27" s="7">
        <f t="shared" si="1"/>
        <v>-35481070</v>
      </c>
      <c r="J27" s="7"/>
      <c r="K27" s="7">
        <v>0</v>
      </c>
      <c r="L27" s="7"/>
      <c r="M27" s="7">
        <v>-35481070</v>
      </c>
      <c r="N27" s="7"/>
      <c r="O27" s="7">
        <v>0</v>
      </c>
      <c r="P27" s="7"/>
      <c r="Q27" s="7">
        <f t="shared" si="0"/>
        <v>-35481070</v>
      </c>
    </row>
    <row r="28" spans="1:17">
      <c r="A28" s="1" t="s">
        <v>54</v>
      </c>
      <c r="C28" s="7">
        <v>0</v>
      </c>
      <c r="D28" s="7"/>
      <c r="E28" s="7">
        <v>10211799376</v>
      </c>
      <c r="F28" s="7"/>
      <c r="G28" s="7">
        <v>0</v>
      </c>
      <c r="H28" s="7"/>
      <c r="I28" s="7">
        <f t="shared" si="1"/>
        <v>10211799376</v>
      </c>
      <c r="J28" s="7"/>
      <c r="K28" s="7">
        <v>0</v>
      </c>
      <c r="L28" s="7"/>
      <c r="M28" s="7">
        <v>51764629621</v>
      </c>
      <c r="N28" s="7"/>
      <c r="O28" s="7">
        <v>0</v>
      </c>
      <c r="P28" s="7"/>
      <c r="Q28" s="7">
        <f t="shared" si="0"/>
        <v>51764629621</v>
      </c>
    </row>
    <row r="29" spans="1:17">
      <c r="A29" s="1" t="s">
        <v>58</v>
      </c>
      <c r="C29" s="7">
        <v>0</v>
      </c>
      <c r="D29" s="7"/>
      <c r="E29" s="7">
        <v>9490789483</v>
      </c>
      <c r="F29" s="7"/>
      <c r="G29" s="7">
        <v>0</v>
      </c>
      <c r="H29" s="7"/>
      <c r="I29" s="7">
        <f t="shared" si="1"/>
        <v>9490789483</v>
      </c>
      <c r="J29" s="7"/>
      <c r="K29" s="7">
        <v>0</v>
      </c>
      <c r="L29" s="7"/>
      <c r="M29" s="7">
        <v>24339009360</v>
      </c>
      <c r="N29" s="7"/>
      <c r="O29" s="7">
        <v>0</v>
      </c>
      <c r="P29" s="7"/>
      <c r="Q29" s="7">
        <f t="shared" si="0"/>
        <v>24339009360</v>
      </c>
    </row>
    <row r="30" spans="1:17">
      <c r="A30" s="1" t="s">
        <v>65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1"/>
        <v>0</v>
      </c>
      <c r="J30" s="7"/>
      <c r="K30" s="7">
        <v>0</v>
      </c>
      <c r="L30" s="7"/>
      <c r="M30" s="7">
        <v>643941822</v>
      </c>
      <c r="N30" s="7"/>
      <c r="O30" s="7">
        <v>0</v>
      </c>
      <c r="P30" s="7"/>
      <c r="Q30" s="7">
        <f t="shared" si="0"/>
        <v>643941822</v>
      </c>
    </row>
    <row r="31" spans="1:17">
      <c r="A31" s="1" t="s">
        <v>80</v>
      </c>
      <c r="C31" s="7">
        <v>0</v>
      </c>
      <c r="D31" s="7"/>
      <c r="E31" s="7">
        <v>-25374363</v>
      </c>
      <c r="F31" s="7"/>
      <c r="G31" s="7">
        <v>0</v>
      </c>
      <c r="H31" s="7"/>
      <c r="I31" s="7">
        <f t="shared" si="1"/>
        <v>-25374363</v>
      </c>
      <c r="J31" s="7"/>
      <c r="K31" s="7">
        <v>0</v>
      </c>
      <c r="L31" s="7"/>
      <c r="M31" s="7">
        <v>-25374363</v>
      </c>
      <c r="N31" s="7"/>
      <c r="O31" s="7">
        <v>0</v>
      </c>
      <c r="P31" s="7"/>
      <c r="Q31" s="7">
        <f t="shared" si="0"/>
        <v>-25374363</v>
      </c>
    </row>
    <row r="32" spans="1:17">
      <c r="A32" s="1" t="s">
        <v>77</v>
      </c>
      <c r="C32" s="7">
        <v>0</v>
      </c>
      <c r="D32" s="7"/>
      <c r="E32" s="7">
        <v>98225523</v>
      </c>
      <c r="F32" s="7"/>
      <c r="G32" s="7">
        <v>0</v>
      </c>
      <c r="H32" s="7"/>
      <c r="I32" s="7">
        <f t="shared" si="1"/>
        <v>98225523</v>
      </c>
      <c r="J32" s="7"/>
      <c r="K32" s="7">
        <v>0</v>
      </c>
      <c r="L32" s="7"/>
      <c r="M32" s="7">
        <v>98225523</v>
      </c>
      <c r="N32" s="7"/>
      <c r="O32" s="7">
        <v>0</v>
      </c>
      <c r="P32" s="7"/>
      <c r="Q32" s="7">
        <f t="shared" si="0"/>
        <v>98225523</v>
      </c>
    </row>
    <row r="33" spans="1:17">
      <c r="A33" s="1" t="s">
        <v>82</v>
      </c>
      <c r="C33" s="7">
        <v>0</v>
      </c>
      <c r="D33" s="7"/>
      <c r="E33" s="7">
        <v>404418610</v>
      </c>
      <c r="F33" s="7"/>
      <c r="G33" s="7">
        <v>0</v>
      </c>
      <c r="H33" s="7"/>
      <c r="I33" s="7">
        <f t="shared" si="1"/>
        <v>404418610</v>
      </c>
      <c r="J33" s="7"/>
      <c r="K33" s="7">
        <v>0</v>
      </c>
      <c r="L33" s="7"/>
      <c r="M33" s="7">
        <v>404418610</v>
      </c>
      <c r="N33" s="7"/>
      <c r="O33" s="7">
        <v>0</v>
      </c>
      <c r="P33" s="7"/>
      <c r="Q33" s="7">
        <f t="shared" si="0"/>
        <v>404418610</v>
      </c>
    </row>
    <row r="34" spans="1:17" ht="24.75" thickBot="1">
      <c r="C34" s="8">
        <f>SUM(C8:C33)</f>
        <v>0</v>
      </c>
      <c r="D34" s="7"/>
      <c r="E34" s="8">
        <f>SUM(E8:E33)</f>
        <v>35952397681</v>
      </c>
      <c r="F34" s="7"/>
      <c r="G34" s="8">
        <f>SUM(G8:G33)</f>
        <v>0</v>
      </c>
      <c r="H34" s="7"/>
      <c r="I34" s="8">
        <f>SUM(I8:I33)</f>
        <v>35952397681</v>
      </c>
      <c r="J34" s="7"/>
      <c r="K34" s="8">
        <f>SUM(K8:K33)</f>
        <v>0</v>
      </c>
      <c r="L34" s="7"/>
      <c r="M34" s="8">
        <f>SUM(M8:M33)</f>
        <v>102335231416</v>
      </c>
      <c r="N34" s="7"/>
      <c r="O34" s="8">
        <f>SUM(O8:O33)</f>
        <v>52437959909</v>
      </c>
      <c r="P34" s="7"/>
      <c r="Q34" s="8">
        <f>SUM(Q8:Q33)</f>
        <v>154773191325</v>
      </c>
    </row>
    <row r="35" spans="1:17" ht="24.75" thickTop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S18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9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9" ht="24.75">
      <c r="A6" s="16" t="s">
        <v>165</v>
      </c>
      <c r="B6" s="16" t="s">
        <v>165</v>
      </c>
      <c r="C6" s="16" t="s">
        <v>165</v>
      </c>
      <c r="E6" s="16" t="s">
        <v>114</v>
      </c>
      <c r="F6" s="16" t="s">
        <v>114</v>
      </c>
      <c r="G6" s="16" t="s">
        <v>114</v>
      </c>
      <c r="I6" s="16" t="s">
        <v>115</v>
      </c>
      <c r="J6" s="16" t="s">
        <v>115</v>
      </c>
      <c r="K6" s="16" t="s">
        <v>115</v>
      </c>
    </row>
    <row r="7" spans="1:19" ht="24.75">
      <c r="A7" s="16" t="s">
        <v>166</v>
      </c>
      <c r="C7" s="16" t="s">
        <v>99</v>
      </c>
      <c r="E7" s="16" t="s">
        <v>167</v>
      </c>
      <c r="G7" s="16" t="s">
        <v>168</v>
      </c>
      <c r="I7" s="16" t="s">
        <v>167</v>
      </c>
      <c r="K7" s="16" t="s">
        <v>168</v>
      </c>
    </row>
    <row r="8" spans="1:19">
      <c r="A8" s="1" t="s">
        <v>105</v>
      </c>
      <c r="C8" s="4" t="s">
        <v>106</v>
      </c>
      <c r="D8" s="4"/>
      <c r="E8" s="6">
        <v>0</v>
      </c>
      <c r="F8" s="4"/>
      <c r="G8" s="9">
        <f>E8/$E$10</f>
        <v>0</v>
      </c>
      <c r="H8" s="4"/>
      <c r="I8" s="6">
        <v>5176083</v>
      </c>
      <c r="J8" s="4"/>
      <c r="K8" s="9">
        <f>I8/$I$10</f>
        <v>6.7215266118612615E-3</v>
      </c>
      <c r="L8" s="4"/>
      <c r="M8" s="4"/>
      <c r="N8" s="4"/>
      <c r="O8" s="4"/>
      <c r="P8" s="4"/>
      <c r="Q8" s="4"/>
      <c r="R8" s="4"/>
      <c r="S8" s="4"/>
    </row>
    <row r="9" spans="1:19">
      <c r="A9" s="1" t="s">
        <v>109</v>
      </c>
      <c r="C9" s="4" t="s">
        <v>110</v>
      </c>
      <c r="D9" s="4"/>
      <c r="E9" s="6">
        <v>397366053</v>
      </c>
      <c r="F9" s="4"/>
      <c r="G9" s="9">
        <f>E9/$E$10</f>
        <v>1</v>
      </c>
      <c r="H9" s="4"/>
      <c r="I9" s="6">
        <v>764899422</v>
      </c>
      <c r="J9" s="4"/>
      <c r="K9" s="9">
        <f>I9/$I$10</f>
        <v>0.99327847338813868</v>
      </c>
      <c r="L9" s="4"/>
      <c r="M9" s="4"/>
      <c r="N9" s="4"/>
      <c r="O9" s="4"/>
      <c r="P9" s="4"/>
      <c r="Q9" s="4"/>
      <c r="R9" s="4"/>
      <c r="S9" s="4"/>
    </row>
    <row r="10" spans="1:19" ht="24.75" thickBot="1">
      <c r="C10" s="4"/>
      <c r="D10" s="4"/>
      <c r="E10" s="12">
        <f>SUM(E8:E9)</f>
        <v>397366053</v>
      </c>
      <c r="F10" s="4"/>
      <c r="G10" s="13">
        <f>SUM(G8:G9)</f>
        <v>1</v>
      </c>
      <c r="H10" s="4"/>
      <c r="I10" s="12">
        <f>SUM(I8:I9)</f>
        <v>770075505</v>
      </c>
      <c r="J10" s="4"/>
      <c r="K10" s="13">
        <f>SUM(K8:K9)</f>
        <v>1</v>
      </c>
      <c r="L10" s="4"/>
      <c r="M10" s="4"/>
      <c r="N10" s="4"/>
      <c r="O10" s="4"/>
      <c r="P10" s="4"/>
      <c r="Q10" s="4"/>
      <c r="R10" s="4"/>
      <c r="S10" s="4"/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112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114</v>
      </c>
      <c r="E5" s="2" t="s">
        <v>177</v>
      </c>
    </row>
    <row r="6" spans="1:5" ht="24.75">
      <c r="A6" s="15" t="s">
        <v>169</v>
      </c>
      <c r="C6" s="16"/>
      <c r="E6" s="5" t="s">
        <v>178</v>
      </c>
    </row>
    <row r="7" spans="1:5" ht="24.75">
      <c r="A7" s="16" t="s">
        <v>169</v>
      </c>
      <c r="C7" s="16" t="s">
        <v>102</v>
      </c>
      <c r="E7" s="16" t="s">
        <v>102</v>
      </c>
    </row>
    <row r="8" spans="1:5">
      <c r="A8" s="1" t="s">
        <v>170</v>
      </c>
      <c r="C8" s="6">
        <v>0</v>
      </c>
      <c r="D8" s="4"/>
      <c r="E8" s="6">
        <v>52469679</v>
      </c>
    </row>
    <row r="9" spans="1:5" ht="25.5" thickBot="1">
      <c r="A9" s="2" t="s">
        <v>121</v>
      </c>
      <c r="C9" s="12">
        <v>0</v>
      </c>
      <c r="D9" s="4"/>
      <c r="E9" s="12">
        <v>52469679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1"/>
  <sheetViews>
    <sheetView rightToLeft="1" workbookViewId="0">
      <selection activeCell="C7" sqref="C7:C8"/>
    </sheetView>
  </sheetViews>
  <sheetFormatPr defaultRowHeight="2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174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35842666</v>
      </c>
      <c r="D9" s="7"/>
      <c r="E9" s="7">
        <v>148513005480</v>
      </c>
      <c r="F9" s="7"/>
      <c r="G9" s="7">
        <v>163895249831.57999</v>
      </c>
      <c r="H9" s="7"/>
      <c r="I9" s="7">
        <v>0</v>
      </c>
      <c r="J9" s="7"/>
      <c r="K9" s="7">
        <v>0</v>
      </c>
      <c r="L9" s="7"/>
      <c r="M9" s="7">
        <v>-2500000</v>
      </c>
      <c r="N9" s="7"/>
      <c r="O9" s="7">
        <v>12998785106</v>
      </c>
      <c r="P9" s="7"/>
      <c r="Q9" s="7">
        <v>33342666</v>
      </c>
      <c r="R9" s="7"/>
      <c r="S9" s="7">
        <v>5305</v>
      </c>
      <c r="T9" s="7"/>
      <c r="U9" s="7">
        <v>138154330877</v>
      </c>
      <c r="V9" s="7"/>
      <c r="W9" s="7">
        <v>175830390213.37601</v>
      </c>
      <c r="X9" s="7"/>
      <c r="Y9" s="9">
        <v>4.0373311931724165E-2</v>
      </c>
    </row>
    <row r="10" spans="1:25">
      <c r="A10" s="1" t="s">
        <v>16</v>
      </c>
      <c r="C10" s="7">
        <v>9063968</v>
      </c>
      <c r="D10" s="7"/>
      <c r="E10" s="7">
        <v>48157779670</v>
      </c>
      <c r="F10" s="7"/>
      <c r="G10" s="7">
        <v>74062507349.087997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9063968</v>
      </c>
      <c r="R10" s="7"/>
      <c r="S10" s="7">
        <v>9270</v>
      </c>
      <c r="T10" s="7"/>
      <c r="U10" s="7">
        <v>48157779670</v>
      </c>
      <c r="V10" s="7"/>
      <c r="W10" s="7">
        <v>83523046609.007996</v>
      </c>
      <c r="X10" s="7"/>
      <c r="Y10" s="9">
        <v>1.9178152366842036E-2</v>
      </c>
    </row>
    <row r="11" spans="1:25">
      <c r="A11" s="1" t="s">
        <v>17</v>
      </c>
      <c r="C11" s="7">
        <v>586708</v>
      </c>
      <c r="D11" s="7"/>
      <c r="E11" s="7">
        <v>10787257446</v>
      </c>
      <c r="F11" s="7"/>
      <c r="G11" s="7">
        <v>11326075837.308001</v>
      </c>
      <c r="H11" s="7"/>
      <c r="I11" s="7">
        <v>83548</v>
      </c>
      <c r="J11" s="7"/>
      <c r="K11" s="7">
        <v>1632122361</v>
      </c>
      <c r="L11" s="7"/>
      <c r="M11" s="7">
        <v>0</v>
      </c>
      <c r="N11" s="7"/>
      <c r="O11" s="7">
        <v>0</v>
      </c>
      <c r="P11" s="7"/>
      <c r="Q11" s="7">
        <v>670256</v>
      </c>
      <c r="R11" s="7"/>
      <c r="S11" s="7">
        <v>23700</v>
      </c>
      <c r="T11" s="7"/>
      <c r="U11" s="7">
        <v>12419379807</v>
      </c>
      <c r="V11" s="7"/>
      <c r="W11" s="7">
        <v>15790551050.16</v>
      </c>
      <c r="X11" s="7"/>
      <c r="Y11" s="9">
        <v>3.6257488955593878E-3</v>
      </c>
    </row>
    <row r="12" spans="1:25">
      <c r="A12" s="1" t="s">
        <v>18</v>
      </c>
      <c r="C12" s="7">
        <v>4965</v>
      </c>
      <c r="D12" s="7"/>
      <c r="E12" s="7">
        <v>1734502839</v>
      </c>
      <c r="F12" s="7"/>
      <c r="G12" s="7">
        <v>1885119004.98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4965</v>
      </c>
      <c r="R12" s="7"/>
      <c r="S12" s="7">
        <v>383000</v>
      </c>
      <c r="T12" s="7"/>
      <c r="U12" s="7">
        <v>1734502839</v>
      </c>
      <c r="V12" s="7"/>
      <c r="W12" s="7">
        <v>1897031172</v>
      </c>
      <c r="X12" s="7"/>
      <c r="Y12" s="9">
        <v>4.3558699470789126E-4</v>
      </c>
    </row>
    <row r="13" spans="1:25">
      <c r="A13" s="1" t="s">
        <v>19</v>
      </c>
      <c r="C13" s="7">
        <v>108745</v>
      </c>
      <c r="D13" s="7"/>
      <c r="E13" s="7">
        <v>36784710947</v>
      </c>
      <c r="F13" s="7"/>
      <c r="G13" s="7">
        <v>41086692284.82</v>
      </c>
      <c r="H13" s="7"/>
      <c r="I13" s="7">
        <v>31506</v>
      </c>
      <c r="J13" s="7"/>
      <c r="K13" s="7">
        <v>11993465374</v>
      </c>
      <c r="L13" s="7"/>
      <c r="M13" s="7">
        <v>0</v>
      </c>
      <c r="N13" s="7"/>
      <c r="O13" s="7">
        <v>0</v>
      </c>
      <c r="P13" s="7"/>
      <c r="Q13" s="7">
        <v>140251</v>
      </c>
      <c r="R13" s="7"/>
      <c r="S13" s="7">
        <v>380255</v>
      </c>
      <c r="T13" s="7"/>
      <c r="U13" s="7">
        <v>48778176321</v>
      </c>
      <c r="V13" s="7"/>
      <c r="W13" s="7">
        <v>53203149259.388</v>
      </c>
      <c r="X13" s="7"/>
      <c r="Y13" s="9">
        <v>1.2216246225653581E-2</v>
      </c>
    </row>
    <row r="14" spans="1:25">
      <c r="A14" s="1" t="s">
        <v>20</v>
      </c>
      <c r="C14" s="7">
        <v>15000000</v>
      </c>
      <c r="D14" s="7"/>
      <c r="E14" s="7">
        <v>39146440479</v>
      </c>
      <c r="F14" s="7"/>
      <c r="G14" s="7">
        <v>48027525750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15000000</v>
      </c>
      <c r="R14" s="7"/>
      <c r="S14" s="7">
        <v>3802</v>
      </c>
      <c r="T14" s="7"/>
      <c r="U14" s="7">
        <v>39146440479</v>
      </c>
      <c r="V14" s="7"/>
      <c r="W14" s="7">
        <v>56690671500</v>
      </c>
      <c r="X14" s="7"/>
      <c r="Y14" s="9">
        <v>1.3017033979796566E-2</v>
      </c>
    </row>
    <row r="15" spans="1:25">
      <c r="A15" s="1" t="s">
        <v>21</v>
      </c>
      <c r="C15" s="7">
        <v>154007941</v>
      </c>
      <c r="D15" s="7"/>
      <c r="E15" s="7">
        <v>118319037976</v>
      </c>
      <c r="F15" s="7"/>
      <c r="G15" s="7">
        <v>198100522313.85901</v>
      </c>
      <c r="H15" s="7"/>
      <c r="I15" s="7">
        <v>0</v>
      </c>
      <c r="J15" s="7"/>
      <c r="K15" s="7">
        <v>0</v>
      </c>
      <c r="L15" s="7"/>
      <c r="M15" s="7">
        <v>-19200000</v>
      </c>
      <c r="N15" s="7"/>
      <c r="O15" s="7">
        <v>26547658623</v>
      </c>
      <c r="P15" s="7"/>
      <c r="Q15" s="7">
        <v>134807941</v>
      </c>
      <c r="R15" s="7"/>
      <c r="S15" s="7">
        <v>1440</v>
      </c>
      <c r="T15" s="7"/>
      <c r="U15" s="7">
        <v>103568334119</v>
      </c>
      <c r="V15" s="7"/>
      <c r="W15" s="7">
        <v>192968400601.51199</v>
      </c>
      <c r="X15" s="7"/>
      <c r="Y15" s="9">
        <v>4.4308457832553237E-2</v>
      </c>
    </row>
    <row r="16" spans="1:25">
      <c r="A16" s="1" t="s">
        <v>22</v>
      </c>
      <c r="C16" s="7">
        <v>52322101</v>
      </c>
      <c r="D16" s="7"/>
      <c r="E16" s="7">
        <v>109106654858</v>
      </c>
      <c r="F16" s="7"/>
      <c r="G16" s="7">
        <v>128674680850.64999</v>
      </c>
      <c r="H16" s="7"/>
      <c r="I16" s="7">
        <v>0</v>
      </c>
      <c r="J16" s="7"/>
      <c r="K16" s="7">
        <v>0</v>
      </c>
      <c r="L16" s="7"/>
      <c r="M16" s="7">
        <v>-8500000</v>
      </c>
      <c r="N16" s="7"/>
      <c r="O16" s="7">
        <v>24004889838</v>
      </c>
      <c r="P16" s="7"/>
      <c r="Q16" s="7">
        <v>43822101</v>
      </c>
      <c r="R16" s="7"/>
      <c r="S16" s="7">
        <v>2868</v>
      </c>
      <c r="T16" s="7"/>
      <c r="U16" s="7">
        <v>91381705968</v>
      </c>
      <c r="V16" s="7"/>
      <c r="W16" s="7">
        <v>124933979043.27499</v>
      </c>
      <c r="X16" s="7"/>
      <c r="Y16" s="9">
        <v>2.8686727593930556E-2</v>
      </c>
    </row>
    <row r="17" spans="1:25">
      <c r="A17" s="1" t="s">
        <v>23</v>
      </c>
      <c r="C17" s="7">
        <v>5520000</v>
      </c>
      <c r="D17" s="7"/>
      <c r="E17" s="7">
        <v>45268307508</v>
      </c>
      <c r="F17" s="7"/>
      <c r="G17" s="7">
        <v>78191973000</v>
      </c>
      <c r="H17" s="7"/>
      <c r="I17" s="7">
        <v>0</v>
      </c>
      <c r="J17" s="7"/>
      <c r="K17" s="7">
        <v>0</v>
      </c>
      <c r="L17" s="7"/>
      <c r="M17" s="7">
        <v>-5520000</v>
      </c>
      <c r="N17" s="7"/>
      <c r="O17" s="7">
        <v>102975627666</v>
      </c>
      <c r="P17" s="7"/>
      <c r="Q17" s="7">
        <v>0</v>
      </c>
      <c r="R17" s="7"/>
      <c r="S17" s="7">
        <v>0</v>
      </c>
      <c r="T17" s="7"/>
      <c r="U17" s="7">
        <v>0</v>
      </c>
      <c r="V17" s="7"/>
      <c r="W17" s="7">
        <v>0</v>
      </c>
      <c r="X17" s="7"/>
      <c r="Y17" s="9">
        <v>0</v>
      </c>
    </row>
    <row r="18" spans="1:25">
      <c r="A18" s="1" t="s">
        <v>24</v>
      </c>
      <c r="C18" s="7">
        <v>19385737</v>
      </c>
      <c r="D18" s="7"/>
      <c r="E18" s="7">
        <v>58087745408</v>
      </c>
      <c r="F18" s="7"/>
      <c r="G18" s="7">
        <v>75308691407.833801</v>
      </c>
      <c r="H18" s="7"/>
      <c r="I18" s="7">
        <v>0</v>
      </c>
      <c r="J18" s="7"/>
      <c r="K18" s="7">
        <v>0</v>
      </c>
      <c r="L18" s="7"/>
      <c r="M18" s="7">
        <v>-2000000</v>
      </c>
      <c r="N18" s="7"/>
      <c r="O18" s="7">
        <v>9158881365</v>
      </c>
      <c r="P18" s="7"/>
      <c r="Q18" s="7">
        <v>17385737</v>
      </c>
      <c r="R18" s="7"/>
      <c r="S18" s="7">
        <v>4495</v>
      </c>
      <c r="T18" s="7"/>
      <c r="U18" s="7">
        <v>52094912081</v>
      </c>
      <c r="V18" s="7"/>
      <c r="W18" s="7">
        <v>77683901932.500702</v>
      </c>
      <c r="X18" s="7"/>
      <c r="Y18" s="9">
        <v>1.7837396601282907E-2</v>
      </c>
    </row>
    <row r="19" spans="1:25">
      <c r="A19" s="1" t="s">
        <v>25</v>
      </c>
      <c r="C19" s="7">
        <v>4791554</v>
      </c>
      <c r="D19" s="7"/>
      <c r="E19" s="7">
        <v>55525503605</v>
      </c>
      <c r="F19" s="7"/>
      <c r="G19" s="7">
        <v>80209665232.307999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4791554</v>
      </c>
      <c r="R19" s="7"/>
      <c r="S19" s="7">
        <v>18040</v>
      </c>
      <c r="T19" s="7"/>
      <c r="U19" s="7">
        <v>55525503605</v>
      </c>
      <c r="V19" s="7"/>
      <c r="W19" s="7">
        <v>85925318336.748001</v>
      </c>
      <c r="X19" s="7"/>
      <c r="Y19" s="9">
        <v>1.9729750220268349E-2</v>
      </c>
    </row>
    <row r="20" spans="1:25">
      <c r="A20" s="1" t="s">
        <v>26</v>
      </c>
      <c r="C20" s="7">
        <v>4500000</v>
      </c>
      <c r="D20" s="7"/>
      <c r="E20" s="7">
        <v>17618068662</v>
      </c>
      <c r="F20" s="7"/>
      <c r="G20" s="7">
        <v>28539175500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4500000</v>
      </c>
      <c r="R20" s="7"/>
      <c r="S20" s="7">
        <v>8070</v>
      </c>
      <c r="T20" s="7"/>
      <c r="U20" s="7">
        <v>17618068662</v>
      </c>
      <c r="V20" s="7"/>
      <c r="W20" s="7">
        <v>36098925750</v>
      </c>
      <c r="X20" s="7"/>
      <c r="Y20" s="9">
        <v>8.2888583022323742E-3</v>
      </c>
    </row>
    <row r="21" spans="1:25">
      <c r="A21" s="1" t="s">
        <v>27</v>
      </c>
      <c r="C21" s="7">
        <v>2570107</v>
      </c>
      <c r="D21" s="7"/>
      <c r="E21" s="7">
        <v>36452284344</v>
      </c>
      <c r="F21" s="7"/>
      <c r="G21" s="7">
        <v>64892297529.089996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2570107</v>
      </c>
      <c r="R21" s="7"/>
      <c r="S21" s="7">
        <v>27240</v>
      </c>
      <c r="T21" s="7"/>
      <c r="U21" s="7">
        <v>36452284344</v>
      </c>
      <c r="V21" s="7"/>
      <c r="W21" s="7">
        <v>69593156877.654007</v>
      </c>
      <c r="X21" s="7"/>
      <c r="Y21" s="9">
        <v>1.5979639398657243E-2</v>
      </c>
    </row>
    <row r="22" spans="1:25">
      <c r="A22" s="1" t="s">
        <v>28</v>
      </c>
      <c r="C22" s="7">
        <v>2981997</v>
      </c>
      <c r="D22" s="7"/>
      <c r="E22" s="7">
        <v>35410602013</v>
      </c>
      <c r="F22" s="7"/>
      <c r="G22" s="7">
        <v>53415859203.656998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2981997</v>
      </c>
      <c r="R22" s="7"/>
      <c r="S22" s="7">
        <v>22550</v>
      </c>
      <c r="T22" s="7"/>
      <c r="U22" s="7">
        <v>35410602013</v>
      </c>
      <c r="V22" s="7"/>
      <c r="W22" s="7">
        <v>66843930357.517502</v>
      </c>
      <c r="X22" s="7"/>
      <c r="Y22" s="9">
        <v>1.5348375487260906E-2</v>
      </c>
    </row>
    <row r="23" spans="1:25">
      <c r="A23" s="1" t="s">
        <v>29</v>
      </c>
      <c r="C23" s="7">
        <v>565843</v>
      </c>
      <c r="D23" s="7"/>
      <c r="E23" s="7">
        <v>13626953497</v>
      </c>
      <c r="F23" s="7"/>
      <c r="G23" s="7">
        <v>28118186945.158501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565843</v>
      </c>
      <c r="R23" s="7"/>
      <c r="S23" s="7">
        <v>52340</v>
      </c>
      <c r="T23" s="7"/>
      <c r="U23" s="7">
        <v>13626953497</v>
      </c>
      <c r="V23" s="7"/>
      <c r="W23" s="7">
        <v>29440006095.410999</v>
      </c>
      <c r="X23" s="7"/>
      <c r="Y23" s="9">
        <v>6.7598698263678708E-3</v>
      </c>
    </row>
    <row r="24" spans="1:25">
      <c r="A24" s="1" t="s">
        <v>30</v>
      </c>
      <c r="C24" s="7">
        <v>538673</v>
      </c>
      <c r="D24" s="7"/>
      <c r="E24" s="7">
        <v>9180475387</v>
      </c>
      <c r="F24" s="7"/>
      <c r="G24" s="7">
        <v>17354514498.016499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538673</v>
      </c>
      <c r="R24" s="7"/>
      <c r="S24" s="7">
        <v>37170</v>
      </c>
      <c r="T24" s="7"/>
      <c r="U24" s="7">
        <v>9180475387</v>
      </c>
      <c r="V24" s="7"/>
      <c r="W24" s="7">
        <v>19903341681.310501</v>
      </c>
      <c r="X24" s="7"/>
      <c r="Y24" s="9">
        <v>4.5701077112328802E-3</v>
      </c>
    </row>
    <row r="25" spans="1:25">
      <c r="A25" s="1" t="s">
        <v>31</v>
      </c>
      <c r="C25" s="7">
        <v>1000000</v>
      </c>
      <c r="D25" s="7"/>
      <c r="E25" s="7">
        <v>18085385655</v>
      </c>
      <c r="F25" s="7"/>
      <c r="G25" s="7">
        <v>31610790000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1000000</v>
      </c>
      <c r="R25" s="7"/>
      <c r="S25" s="7">
        <v>36970</v>
      </c>
      <c r="T25" s="7"/>
      <c r="U25" s="7">
        <v>18085385655</v>
      </c>
      <c r="V25" s="7"/>
      <c r="W25" s="7">
        <v>36750028500</v>
      </c>
      <c r="X25" s="7"/>
      <c r="Y25" s="9">
        <v>8.4383613226911985E-3</v>
      </c>
    </row>
    <row r="26" spans="1:25">
      <c r="A26" s="1" t="s">
        <v>32</v>
      </c>
      <c r="C26" s="7">
        <v>800000</v>
      </c>
      <c r="D26" s="7"/>
      <c r="E26" s="7">
        <v>22474617179</v>
      </c>
      <c r="F26" s="7"/>
      <c r="G26" s="7">
        <v>42155672400</v>
      </c>
      <c r="H26" s="7"/>
      <c r="I26" s="7">
        <v>0</v>
      </c>
      <c r="J26" s="7"/>
      <c r="K26" s="7">
        <v>0</v>
      </c>
      <c r="L26" s="7"/>
      <c r="M26" s="7">
        <v>-150000</v>
      </c>
      <c r="N26" s="7"/>
      <c r="O26" s="7">
        <v>9831698556</v>
      </c>
      <c r="P26" s="7"/>
      <c r="Q26" s="7">
        <v>650000</v>
      </c>
      <c r="R26" s="7"/>
      <c r="S26" s="7">
        <v>64880</v>
      </c>
      <c r="T26" s="7"/>
      <c r="U26" s="7">
        <v>18260626461</v>
      </c>
      <c r="V26" s="7"/>
      <c r="W26" s="7">
        <v>41921076600</v>
      </c>
      <c r="X26" s="7"/>
      <c r="Y26" s="9">
        <v>9.6257120286863188E-3</v>
      </c>
    </row>
    <row r="27" spans="1:25">
      <c r="A27" s="1" t="s">
        <v>33</v>
      </c>
      <c r="C27" s="7">
        <v>506578</v>
      </c>
      <c r="D27" s="7"/>
      <c r="E27" s="7">
        <v>21924308308</v>
      </c>
      <c r="F27" s="7"/>
      <c r="G27" s="7">
        <v>30465613584.450001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506578</v>
      </c>
      <c r="R27" s="7"/>
      <c r="S27" s="7">
        <v>67150</v>
      </c>
      <c r="T27" s="7"/>
      <c r="U27" s="7">
        <v>21924308308</v>
      </c>
      <c r="V27" s="7"/>
      <c r="W27" s="7">
        <v>33814313259.435001</v>
      </c>
      <c r="X27" s="7"/>
      <c r="Y27" s="9">
        <v>7.7642767858474024E-3</v>
      </c>
    </row>
    <row r="28" spans="1:25">
      <c r="A28" s="1" t="s">
        <v>34</v>
      </c>
      <c r="C28" s="7">
        <v>2459728</v>
      </c>
      <c r="D28" s="7"/>
      <c r="E28" s="7">
        <v>34883412274</v>
      </c>
      <c r="F28" s="7"/>
      <c r="G28" s="7">
        <v>55552504290.047997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2459728</v>
      </c>
      <c r="R28" s="7"/>
      <c r="S28" s="7">
        <v>28770</v>
      </c>
      <c r="T28" s="7"/>
      <c r="U28" s="7">
        <v>34883412274</v>
      </c>
      <c r="V28" s="7"/>
      <c r="W28" s="7">
        <v>70345314622</v>
      </c>
      <c r="X28" s="7"/>
      <c r="Y28" s="9">
        <v>1.6152346173496951E-2</v>
      </c>
    </row>
    <row r="29" spans="1:25">
      <c r="A29" s="1" t="s">
        <v>35</v>
      </c>
      <c r="C29" s="7">
        <v>3246456</v>
      </c>
      <c r="D29" s="7"/>
      <c r="E29" s="7">
        <v>19543665120</v>
      </c>
      <c r="F29" s="7"/>
      <c r="G29" s="7">
        <v>23074048045.619999</v>
      </c>
      <c r="H29" s="7"/>
      <c r="I29" s="7">
        <v>0</v>
      </c>
      <c r="J29" s="7"/>
      <c r="K29" s="7">
        <v>0</v>
      </c>
      <c r="L29" s="7"/>
      <c r="M29" s="7">
        <v>-3246456</v>
      </c>
      <c r="N29" s="7"/>
      <c r="O29" s="7">
        <v>22891741899</v>
      </c>
      <c r="P29" s="7"/>
      <c r="Q29" s="7">
        <v>0</v>
      </c>
      <c r="R29" s="7"/>
      <c r="S29" s="7">
        <v>0</v>
      </c>
      <c r="T29" s="7"/>
      <c r="U29" s="7">
        <v>0</v>
      </c>
      <c r="V29" s="7"/>
      <c r="W29" s="7">
        <v>0</v>
      </c>
      <c r="X29" s="7"/>
      <c r="Y29" s="9">
        <v>0</v>
      </c>
    </row>
    <row r="30" spans="1:25">
      <c r="A30" s="1" t="s">
        <v>36</v>
      </c>
      <c r="C30" s="7">
        <v>1185512</v>
      </c>
      <c r="D30" s="7"/>
      <c r="E30" s="7">
        <v>35479371889</v>
      </c>
      <c r="F30" s="7"/>
      <c r="G30" s="7">
        <v>43991844740.388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1185512</v>
      </c>
      <c r="R30" s="7"/>
      <c r="S30" s="7">
        <v>43930</v>
      </c>
      <c r="T30" s="7"/>
      <c r="U30" s="7">
        <v>35479371889</v>
      </c>
      <c r="V30" s="7"/>
      <c r="W30" s="7">
        <v>51769668884.148003</v>
      </c>
      <c r="X30" s="7"/>
      <c r="Y30" s="9">
        <v>1.1887097491652952E-2</v>
      </c>
    </row>
    <row r="31" spans="1:25">
      <c r="A31" s="1" t="s">
        <v>37</v>
      </c>
      <c r="C31" s="7">
        <v>2350117</v>
      </c>
      <c r="D31" s="7"/>
      <c r="E31" s="7">
        <v>73084573044</v>
      </c>
      <c r="F31" s="7"/>
      <c r="G31" s="7">
        <v>76765356794.511002</v>
      </c>
      <c r="H31" s="7"/>
      <c r="I31" s="7">
        <v>2198640</v>
      </c>
      <c r="J31" s="7"/>
      <c r="K31" s="7">
        <v>73141375033</v>
      </c>
      <c r="L31" s="7"/>
      <c r="M31" s="7">
        <v>-500000</v>
      </c>
      <c r="N31" s="7"/>
      <c r="O31" s="7">
        <v>21462245312</v>
      </c>
      <c r="P31" s="7"/>
      <c r="Q31" s="7">
        <v>4048757</v>
      </c>
      <c r="R31" s="7"/>
      <c r="S31" s="7">
        <v>43750</v>
      </c>
      <c r="T31" s="7"/>
      <c r="U31" s="7">
        <v>130152771593</v>
      </c>
      <c r="V31" s="7"/>
      <c r="W31" s="7">
        <v>176079176693.43799</v>
      </c>
      <c r="X31" s="7"/>
      <c r="Y31" s="9">
        <v>4.0430437063231572E-2</v>
      </c>
    </row>
    <row r="32" spans="1:25">
      <c r="A32" s="1" t="s">
        <v>38</v>
      </c>
      <c r="C32" s="7">
        <v>3250000</v>
      </c>
      <c r="D32" s="7"/>
      <c r="E32" s="7">
        <v>20200825708</v>
      </c>
      <c r="F32" s="7"/>
      <c r="G32" s="7">
        <v>20966999625</v>
      </c>
      <c r="H32" s="7"/>
      <c r="I32" s="7">
        <v>2000000</v>
      </c>
      <c r="J32" s="7"/>
      <c r="K32" s="7">
        <v>0</v>
      </c>
      <c r="L32" s="7"/>
      <c r="M32" s="7">
        <v>-3250000</v>
      </c>
      <c r="N32" s="7"/>
      <c r="O32" s="7">
        <v>25909913250</v>
      </c>
      <c r="P32" s="7"/>
      <c r="Q32" s="7">
        <v>2000000</v>
      </c>
      <c r="R32" s="7"/>
      <c r="S32" s="7">
        <v>8870</v>
      </c>
      <c r="T32" s="7"/>
      <c r="U32" s="7">
        <v>7695552636</v>
      </c>
      <c r="V32" s="7"/>
      <c r="W32" s="7">
        <v>17634447000</v>
      </c>
      <c r="X32" s="7"/>
      <c r="Y32" s="9">
        <v>4.0491352411290739E-3</v>
      </c>
    </row>
    <row r="33" spans="1:25">
      <c r="A33" s="1" t="s">
        <v>39</v>
      </c>
      <c r="C33" s="7">
        <v>8161513</v>
      </c>
      <c r="D33" s="7"/>
      <c r="E33" s="7">
        <v>26574515409</v>
      </c>
      <c r="F33" s="7"/>
      <c r="G33" s="7">
        <v>60766010462.398499</v>
      </c>
      <c r="H33" s="7"/>
      <c r="I33" s="7">
        <v>0</v>
      </c>
      <c r="J33" s="7"/>
      <c r="K33" s="7">
        <v>0</v>
      </c>
      <c r="L33" s="7"/>
      <c r="M33" s="7">
        <v>-8161513</v>
      </c>
      <c r="N33" s="7"/>
      <c r="O33" s="7">
        <v>65470981084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7"/>
      <c r="Y33" s="9">
        <v>0</v>
      </c>
    </row>
    <row r="34" spans="1:25">
      <c r="A34" s="1" t="s">
        <v>40</v>
      </c>
      <c r="C34" s="7">
        <v>10923751</v>
      </c>
      <c r="D34" s="7"/>
      <c r="E34" s="7">
        <v>31474981902</v>
      </c>
      <c r="F34" s="7"/>
      <c r="G34" s="7">
        <v>58626416525.6884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10923751</v>
      </c>
      <c r="R34" s="7"/>
      <c r="S34" s="7">
        <v>6480</v>
      </c>
      <c r="T34" s="7"/>
      <c r="U34" s="7">
        <v>31474981902</v>
      </c>
      <c r="V34" s="7"/>
      <c r="W34" s="7">
        <v>70364730336.444</v>
      </c>
      <c r="X34" s="7"/>
      <c r="Y34" s="9">
        <v>1.6156804312482235E-2</v>
      </c>
    </row>
    <row r="35" spans="1:25">
      <c r="A35" s="1" t="s">
        <v>41</v>
      </c>
      <c r="C35" s="7">
        <v>2286616</v>
      </c>
      <c r="D35" s="7"/>
      <c r="E35" s="7">
        <v>39218224638</v>
      </c>
      <c r="F35" s="7"/>
      <c r="G35" s="7">
        <v>56166092785.907997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2286616</v>
      </c>
      <c r="R35" s="7"/>
      <c r="S35" s="7">
        <v>29800</v>
      </c>
      <c r="T35" s="7"/>
      <c r="U35" s="7">
        <v>39218224638</v>
      </c>
      <c r="V35" s="7"/>
      <c r="W35" s="7">
        <v>67735716917.040001</v>
      </c>
      <c r="X35" s="7"/>
      <c r="Y35" s="9">
        <v>1.5553143143753214E-2</v>
      </c>
    </row>
    <row r="36" spans="1:25">
      <c r="A36" s="1" t="s">
        <v>42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4264287</v>
      </c>
      <c r="J36" s="7"/>
      <c r="K36" s="7">
        <v>180972338144</v>
      </c>
      <c r="L36" s="7"/>
      <c r="M36" s="7">
        <v>-2217946</v>
      </c>
      <c r="N36" s="7"/>
      <c r="O36" s="7">
        <v>116493513554</v>
      </c>
      <c r="P36" s="7"/>
      <c r="Q36" s="7">
        <v>2046341</v>
      </c>
      <c r="R36" s="7"/>
      <c r="S36" s="7">
        <v>53620</v>
      </c>
      <c r="T36" s="7"/>
      <c r="U36" s="7">
        <v>88039197636</v>
      </c>
      <c r="V36" s="7"/>
      <c r="W36" s="7">
        <v>109071941833.701</v>
      </c>
      <c r="X36" s="7"/>
      <c r="Y36" s="9">
        <v>2.5044564397013368E-2</v>
      </c>
    </row>
    <row r="37" spans="1:25">
      <c r="A37" s="1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3423132</v>
      </c>
      <c r="J37" s="7"/>
      <c r="K37" s="7">
        <v>74928004507</v>
      </c>
      <c r="L37" s="7"/>
      <c r="M37" s="7">
        <v>0</v>
      </c>
      <c r="N37" s="7"/>
      <c r="O37" s="7">
        <v>0</v>
      </c>
      <c r="P37" s="7"/>
      <c r="Q37" s="7">
        <v>3423132</v>
      </c>
      <c r="R37" s="7"/>
      <c r="S37" s="7">
        <v>29040</v>
      </c>
      <c r="T37" s="7"/>
      <c r="U37" s="7">
        <v>74928004507</v>
      </c>
      <c r="V37" s="7"/>
      <c r="W37" s="7">
        <v>98816277147.983994</v>
      </c>
      <c r="X37" s="7"/>
      <c r="Y37" s="9">
        <v>2.2689708965474197E-2</v>
      </c>
    </row>
    <row r="38" spans="1:25">
      <c r="A38" s="1" t="s">
        <v>44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565836</v>
      </c>
      <c r="J38" s="7"/>
      <c r="K38" s="7">
        <v>101734555960</v>
      </c>
      <c r="L38" s="7"/>
      <c r="M38" s="7">
        <v>-69518</v>
      </c>
      <c r="N38" s="7"/>
      <c r="O38" s="7">
        <v>13210941179</v>
      </c>
      <c r="P38" s="7"/>
      <c r="Q38" s="7">
        <v>496318</v>
      </c>
      <c r="R38" s="7"/>
      <c r="S38" s="7">
        <v>187940</v>
      </c>
      <c r="T38" s="7"/>
      <c r="U38" s="7">
        <v>89235558257</v>
      </c>
      <c r="V38" s="7"/>
      <c r="W38" s="7">
        <v>92723000790.725998</v>
      </c>
      <c r="X38" s="7"/>
      <c r="Y38" s="9">
        <v>2.129060072963828E-2</v>
      </c>
    </row>
    <row r="39" spans="1:25" ht="24.75" thickBot="1">
      <c r="C39" s="7"/>
      <c r="D39" s="7"/>
      <c r="E39" s="8">
        <f>SUM(E9:E38)</f>
        <v>1126663211245</v>
      </c>
      <c r="F39" s="7"/>
      <c r="G39" s="8">
        <f>SUM(G9:G38)</f>
        <v>1593230085792.3606</v>
      </c>
      <c r="H39" s="7"/>
      <c r="I39" s="7"/>
      <c r="J39" s="7"/>
      <c r="K39" s="8">
        <f>SUM(K9:K38)</f>
        <v>444401861379</v>
      </c>
      <c r="L39" s="7"/>
      <c r="M39" s="7"/>
      <c r="N39" s="7"/>
      <c r="O39" s="8">
        <f>SUM(O9:O38)</f>
        <v>450956877432</v>
      </c>
      <c r="P39" s="7"/>
      <c r="Q39" s="7"/>
      <c r="R39" s="7"/>
      <c r="S39" s="7"/>
      <c r="T39" s="7"/>
      <c r="U39" s="8">
        <f>SUM(U9:U38)</f>
        <v>1292626845425</v>
      </c>
      <c r="V39" s="7"/>
      <c r="W39" s="8">
        <f>SUM(W9:W38)</f>
        <v>1957351493064.7769</v>
      </c>
      <c r="X39" s="7"/>
      <c r="Y39" s="10">
        <f>SUM(Y9:Y38)</f>
        <v>0.44943745102316668</v>
      </c>
    </row>
    <row r="40" spans="1:25" ht="24.75" thickTop="1">
      <c r="W40" s="3"/>
    </row>
    <row r="41" spans="1:25">
      <c r="W41" s="11"/>
      <c r="Y4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5"/>
  <sheetViews>
    <sheetView rightToLeft="1" tabSelected="1" topLeftCell="H1" workbookViewId="0">
      <selection activeCell="Q16" sqref="Q16"/>
    </sheetView>
  </sheetViews>
  <sheetFormatPr defaultRowHeight="2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8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8" ht="24.75">
      <c r="A6" s="16" t="s">
        <v>46</v>
      </c>
      <c r="B6" s="16" t="s">
        <v>46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J6" s="16" t="s">
        <v>46</v>
      </c>
      <c r="K6" s="16" t="s">
        <v>46</v>
      </c>
      <c r="L6" s="16" t="s">
        <v>46</v>
      </c>
      <c r="M6" s="16" t="s">
        <v>46</v>
      </c>
      <c r="O6" s="16" t="s">
        <v>174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8" ht="24.75">
      <c r="A7" s="15" t="s">
        <v>47</v>
      </c>
      <c r="C7" s="15" t="s">
        <v>48</v>
      </c>
      <c r="E7" s="15" t="s">
        <v>49</v>
      </c>
      <c r="G7" s="15" t="s">
        <v>50</v>
      </c>
      <c r="I7" s="15" t="s">
        <v>51</v>
      </c>
      <c r="K7" s="15" t="s">
        <v>52</v>
      </c>
      <c r="M7" s="15" t="s">
        <v>45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53</v>
      </c>
      <c r="AG7" s="15" t="s">
        <v>8</v>
      </c>
      <c r="AI7" s="15" t="s">
        <v>9</v>
      </c>
      <c r="AK7" s="15" t="s">
        <v>13</v>
      </c>
    </row>
    <row r="8" spans="1:38" ht="24.75">
      <c r="A8" s="16" t="s">
        <v>47</v>
      </c>
      <c r="C8" s="16" t="s">
        <v>48</v>
      </c>
      <c r="E8" s="16" t="s">
        <v>49</v>
      </c>
      <c r="G8" s="16" t="s">
        <v>50</v>
      </c>
      <c r="I8" s="16" t="s">
        <v>51</v>
      </c>
      <c r="K8" s="16" t="s">
        <v>52</v>
      </c>
      <c r="M8" s="16" t="s">
        <v>45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53</v>
      </c>
      <c r="AG8" s="16" t="s">
        <v>8</v>
      </c>
      <c r="AI8" s="16" t="s">
        <v>9</v>
      </c>
      <c r="AK8" s="16" t="s">
        <v>13</v>
      </c>
    </row>
    <row r="9" spans="1:38">
      <c r="A9" s="1" t="s">
        <v>54</v>
      </c>
      <c r="C9" s="4" t="s">
        <v>55</v>
      </c>
      <c r="D9" s="4"/>
      <c r="E9" s="4" t="s">
        <v>55</v>
      </c>
      <c r="F9" s="4"/>
      <c r="G9" s="4" t="s">
        <v>56</v>
      </c>
      <c r="H9" s="4"/>
      <c r="I9" s="4" t="s">
        <v>57</v>
      </c>
      <c r="J9" s="4"/>
      <c r="K9" s="6">
        <v>0</v>
      </c>
      <c r="L9" s="4"/>
      <c r="M9" s="6">
        <v>0</v>
      </c>
      <c r="N9" s="4"/>
      <c r="O9" s="6">
        <v>549121</v>
      </c>
      <c r="P9" s="4"/>
      <c r="Q9" s="6">
        <v>453899518525</v>
      </c>
      <c r="R9" s="4"/>
      <c r="S9" s="6">
        <v>495452348770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549121</v>
      </c>
      <c r="AD9" s="4"/>
      <c r="AE9" s="6">
        <v>921028</v>
      </c>
      <c r="AF9" s="4"/>
      <c r="AG9" s="6">
        <v>453899518525</v>
      </c>
      <c r="AH9" s="4"/>
      <c r="AI9" s="6">
        <v>505664148146</v>
      </c>
      <c r="AJ9" s="4"/>
      <c r="AK9" s="9">
        <v>0.11610812192939655</v>
      </c>
      <c r="AL9" s="4"/>
    </row>
    <row r="10" spans="1:38">
      <c r="A10" s="1" t="s">
        <v>58</v>
      </c>
      <c r="C10" s="4" t="s">
        <v>55</v>
      </c>
      <c r="D10" s="4"/>
      <c r="E10" s="4" t="s">
        <v>55</v>
      </c>
      <c r="F10" s="4"/>
      <c r="G10" s="4" t="s">
        <v>56</v>
      </c>
      <c r="H10" s="4"/>
      <c r="I10" s="4" t="s">
        <v>59</v>
      </c>
      <c r="J10" s="4"/>
      <c r="K10" s="6">
        <v>0</v>
      </c>
      <c r="L10" s="4"/>
      <c r="M10" s="6">
        <v>0</v>
      </c>
      <c r="N10" s="4"/>
      <c r="O10" s="6">
        <v>310000</v>
      </c>
      <c r="P10" s="4"/>
      <c r="Q10" s="6">
        <v>247250806062</v>
      </c>
      <c r="R10" s="4"/>
      <c r="S10" s="6">
        <v>262099025939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310000</v>
      </c>
      <c r="AD10" s="4"/>
      <c r="AE10" s="6">
        <v>876255</v>
      </c>
      <c r="AF10" s="4"/>
      <c r="AG10" s="6">
        <v>247250806062</v>
      </c>
      <c r="AH10" s="4"/>
      <c r="AI10" s="6">
        <v>271589815422</v>
      </c>
      <c r="AJ10" s="4"/>
      <c r="AK10" s="9">
        <v>6.236112154562945E-2</v>
      </c>
      <c r="AL10" s="4"/>
    </row>
    <row r="11" spans="1:38">
      <c r="A11" s="1" t="s">
        <v>60</v>
      </c>
      <c r="C11" s="4" t="s">
        <v>55</v>
      </c>
      <c r="D11" s="4"/>
      <c r="E11" s="4" t="s">
        <v>55</v>
      </c>
      <c r="F11" s="4"/>
      <c r="G11" s="4" t="s">
        <v>61</v>
      </c>
      <c r="H11" s="4"/>
      <c r="I11" s="4" t="s">
        <v>62</v>
      </c>
      <c r="J11" s="4"/>
      <c r="K11" s="6">
        <v>0</v>
      </c>
      <c r="L11" s="4"/>
      <c r="M11" s="6">
        <v>0</v>
      </c>
      <c r="N11" s="4"/>
      <c r="O11" s="6">
        <v>105000</v>
      </c>
      <c r="P11" s="4"/>
      <c r="Q11" s="6">
        <v>98506627844</v>
      </c>
      <c r="R11" s="4"/>
      <c r="S11" s="6">
        <v>98473198497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105000</v>
      </c>
      <c r="AD11" s="4"/>
      <c r="AE11" s="6">
        <v>975000</v>
      </c>
      <c r="AF11" s="4"/>
      <c r="AG11" s="6">
        <v>98506627844</v>
      </c>
      <c r="AH11" s="4"/>
      <c r="AI11" s="6">
        <v>102356444531</v>
      </c>
      <c r="AJ11" s="4"/>
      <c r="AK11" s="9">
        <v>2.3502584839045156E-2</v>
      </c>
      <c r="AL11" s="4"/>
    </row>
    <row r="12" spans="1:38">
      <c r="A12" s="1" t="s">
        <v>63</v>
      </c>
      <c r="C12" s="4" t="s">
        <v>55</v>
      </c>
      <c r="D12" s="4"/>
      <c r="E12" s="4" t="s">
        <v>55</v>
      </c>
      <c r="F12" s="4"/>
      <c r="G12" s="4" t="s">
        <v>64</v>
      </c>
      <c r="H12" s="4"/>
      <c r="I12" s="4" t="s">
        <v>59</v>
      </c>
      <c r="J12" s="4"/>
      <c r="K12" s="6">
        <v>0</v>
      </c>
      <c r="L12" s="4"/>
      <c r="M12" s="6">
        <v>0</v>
      </c>
      <c r="N12" s="4"/>
      <c r="O12" s="6">
        <v>120000</v>
      </c>
      <c r="P12" s="4"/>
      <c r="Q12" s="6">
        <v>96976131176</v>
      </c>
      <c r="R12" s="4"/>
      <c r="S12" s="6">
        <v>101741556000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120000</v>
      </c>
      <c r="AD12" s="4"/>
      <c r="AE12" s="6">
        <v>863000</v>
      </c>
      <c r="AF12" s="4"/>
      <c r="AG12" s="6">
        <v>96976131176</v>
      </c>
      <c r="AH12" s="4"/>
      <c r="AI12" s="6">
        <v>103541229750</v>
      </c>
      <c r="AJ12" s="4"/>
      <c r="AK12" s="9">
        <v>2.377462941086653E-2</v>
      </c>
      <c r="AL12" s="4"/>
    </row>
    <row r="13" spans="1:38">
      <c r="A13" s="1" t="s">
        <v>65</v>
      </c>
      <c r="C13" s="4" t="s">
        <v>55</v>
      </c>
      <c r="D13" s="4"/>
      <c r="E13" s="4" t="s">
        <v>55</v>
      </c>
      <c r="F13" s="4"/>
      <c r="G13" s="4" t="s">
        <v>66</v>
      </c>
      <c r="H13" s="4"/>
      <c r="I13" s="4" t="s">
        <v>67</v>
      </c>
      <c r="J13" s="4"/>
      <c r="K13" s="6">
        <v>0</v>
      </c>
      <c r="L13" s="4"/>
      <c r="M13" s="6">
        <v>0</v>
      </c>
      <c r="N13" s="4"/>
      <c r="O13" s="6">
        <v>65000</v>
      </c>
      <c r="P13" s="4"/>
      <c r="Q13" s="6">
        <v>59424668768</v>
      </c>
      <c r="R13" s="4"/>
      <c r="S13" s="6">
        <v>60068610590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65000</v>
      </c>
      <c r="AD13" s="4"/>
      <c r="AE13" s="6">
        <v>924300</v>
      </c>
      <c r="AF13" s="4"/>
      <c r="AG13" s="6">
        <v>59424668768</v>
      </c>
      <c r="AH13" s="4"/>
      <c r="AI13" s="6">
        <v>60068610590</v>
      </c>
      <c r="AJ13" s="4"/>
      <c r="AK13" s="9">
        <v>1.3792659788289821E-2</v>
      </c>
      <c r="AL13" s="4"/>
    </row>
    <row r="14" spans="1:38">
      <c r="A14" s="1" t="s">
        <v>68</v>
      </c>
      <c r="C14" s="4" t="s">
        <v>55</v>
      </c>
      <c r="D14" s="4"/>
      <c r="E14" s="4" t="s">
        <v>55</v>
      </c>
      <c r="F14" s="4"/>
      <c r="G14" s="4" t="s">
        <v>69</v>
      </c>
      <c r="H14" s="4"/>
      <c r="I14" s="4" t="s">
        <v>70</v>
      </c>
      <c r="J14" s="4"/>
      <c r="K14" s="6">
        <v>0</v>
      </c>
      <c r="L14" s="4"/>
      <c r="M14" s="6">
        <v>0</v>
      </c>
      <c r="N14" s="4"/>
      <c r="O14" s="6">
        <v>215000</v>
      </c>
      <c r="P14" s="4"/>
      <c r="Q14" s="6">
        <v>172741303687</v>
      </c>
      <c r="R14" s="4"/>
      <c r="S14" s="6">
        <v>177347150001</v>
      </c>
      <c r="T14" s="4"/>
      <c r="U14" s="6">
        <v>285000</v>
      </c>
      <c r="V14" s="4"/>
      <c r="W14" s="6">
        <v>241479332274</v>
      </c>
      <c r="X14" s="4"/>
      <c r="Y14" s="6">
        <v>0</v>
      </c>
      <c r="Z14" s="4"/>
      <c r="AA14" s="6">
        <v>0</v>
      </c>
      <c r="AB14" s="4"/>
      <c r="AC14" s="6">
        <v>500000</v>
      </c>
      <c r="AD14" s="4"/>
      <c r="AE14" s="6">
        <v>854940</v>
      </c>
      <c r="AF14" s="4"/>
      <c r="AG14" s="6">
        <v>414220635961</v>
      </c>
      <c r="AH14" s="4"/>
      <c r="AI14" s="6">
        <v>427392521062</v>
      </c>
      <c r="AJ14" s="4"/>
      <c r="AK14" s="9">
        <v>9.813577476101995E-2</v>
      </c>
      <c r="AL14" s="4"/>
    </row>
    <row r="15" spans="1:38">
      <c r="A15" s="1" t="s">
        <v>71</v>
      </c>
      <c r="C15" s="4" t="s">
        <v>55</v>
      </c>
      <c r="D15" s="4"/>
      <c r="E15" s="4" t="s">
        <v>55</v>
      </c>
      <c r="F15" s="4"/>
      <c r="G15" s="4" t="s">
        <v>72</v>
      </c>
      <c r="H15" s="4"/>
      <c r="I15" s="4" t="s">
        <v>73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0</v>
      </c>
      <c r="R15" s="4"/>
      <c r="S15" s="6">
        <v>0</v>
      </c>
      <c r="T15" s="4"/>
      <c r="U15" s="6">
        <v>59500</v>
      </c>
      <c r="V15" s="4"/>
      <c r="W15" s="6">
        <v>50008697430</v>
      </c>
      <c r="X15" s="4"/>
      <c r="Y15" s="6">
        <v>0</v>
      </c>
      <c r="Z15" s="4"/>
      <c r="AA15" s="6">
        <v>0</v>
      </c>
      <c r="AB15" s="4"/>
      <c r="AC15" s="6">
        <v>59500</v>
      </c>
      <c r="AD15" s="4"/>
      <c r="AE15" s="6">
        <v>840330</v>
      </c>
      <c r="AF15" s="4"/>
      <c r="AG15" s="6">
        <v>50008697430</v>
      </c>
      <c r="AH15" s="4"/>
      <c r="AI15" s="6">
        <v>49990572566</v>
      </c>
      <c r="AJ15" s="4"/>
      <c r="AK15" s="9">
        <v>1.1478590119736154E-2</v>
      </c>
      <c r="AL15" s="4"/>
    </row>
    <row r="16" spans="1:38">
      <c r="A16" s="1" t="s">
        <v>74</v>
      </c>
      <c r="C16" s="4" t="s">
        <v>55</v>
      </c>
      <c r="D16" s="4"/>
      <c r="E16" s="4" t="s">
        <v>55</v>
      </c>
      <c r="F16" s="4"/>
      <c r="G16" s="4" t="s">
        <v>75</v>
      </c>
      <c r="H16" s="4"/>
      <c r="I16" s="4" t="s">
        <v>76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133237</v>
      </c>
      <c r="V16" s="4"/>
      <c r="W16" s="6">
        <v>128759439204</v>
      </c>
      <c r="X16" s="4"/>
      <c r="Y16" s="6">
        <v>0</v>
      </c>
      <c r="Z16" s="4"/>
      <c r="AA16" s="6">
        <v>0</v>
      </c>
      <c r="AB16" s="4"/>
      <c r="AC16" s="6">
        <v>133237</v>
      </c>
      <c r="AD16" s="4"/>
      <c r="AE16" s="6">
        <v>964150</v>
      </c>
      <c r="AF16" s="4"/>
      <c r="AG16" s="6">
        <v>128759439204</v>
      </c>
      <c r="AH16" s="4"/>
      <c r="AI16" s="6">
        <v>128437170092</v>
      </c>
      <c r="AJ16" s="4"/>
      <c r="AK16" s="9">
        <v>2.9491113142952895E-2</v>
      </c>
      <c r="AL16" s="4"/>
    </row>
    <row r="17" spans="1:38">
      <c r="A17" s="1" t="s">
        <v>77</v>
      </c>
      <c r="C17" s="4" t="s">
        <v>55</v>
      </c>
      <c r="D17" s="4"/>
      <c r="E17" s="4" t="s">
        <v>55</v>
      </c>
      <c r="F17" s="4"/>
      <c r="G17" s="4" t="s">
        <v>78</v>
      </c>
      <c r="H17" s="4"/>
      <c r="I17" s="4" t="s">
        <v>79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0</v>
      </c>
      <c r="R17" s="4"/>
      <c r="S17" s="6">
        <v>0</v>
      </c>
      <c r="T17" s="4"/>
      <c r="U17" s="6">
        <v>56700</v>
      </c>
      <c r="V17" s="4"/>
      <c r="W17" s="6">
        <v>51196336648</v>
      </c>
      <c r="X17" s="4"/>
      <c r="Y17" s="6">
        <v>0</v>
      </c>
      <c r="Z17" s="4"/>
      <c r="AA17" s="6">
        <v>0</v>
      </c>
      <c r="AB17" s="4"/>
      <c r="AC17" s="6">
        <v>56700</v>
      </c>
      <c r="AD17" s="4"/>
      <c r="AE17" s="6">
        <v>904830</v>
      </c>
      <c r="AF17" s="4"/>
      <c r="AG17" s="6">
        <v>51196336648</v>
      </c>
      <c r="AH17" s="4"/>
      <c r="AI17" s="6">
        <v>51294562175</v>
      </c>
      <c r="AJ17" s="4"/>
      <c r="AK17" s="9">
        <v>1.1778005819013145E-2</v>
      </c>
      <c r="AL17" s="4"/>
    </row>
    <row r="18" spans="1:38">
      <c r="A18" s="1" t="s">
        <v>80</v>
      </c>
      <c r="C18" s="4" t="s">
        <v>55</v>
      </c>
      <c r="D18" s="4"/>
      <c r="E18" s="4" t="s">
        <v>55</v>
      </c>
      <c r="F18" s="4"/>
      <c r="G18" s="4" t="s">
        <v>66</v>
      </c>
      <c r="H18" s="4"/>
      <c r="I18" s="4" t="s">
        <v>81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75000</v>
      </c>
      <c r="V18" s="4"/>
      <c r="W18" s="6">
        <v>70010937181</v>
      </c>
      <c r="X18" s="4"/>
      <c r="Y18" s="6">
        <v>0</v>
      </c>
      <c r="Z18" s="4"/>
      <c r="AA18" s="6">
        <v>0</v>
      </c>
      <c r="AB18" s="4"/>
      <c r="AC18" s="6">
        <v>75000</v>
      </c>
      <c r="AD18" s="4"/>
      <c r="AE18" s="6">
        <v>933310</v>
      </c>
      <c r="AF18" s="4"/>
      <c r="AG18" s="6">
        <v>70010937181</v>
      </c>
      <c r="AH18" s="4"/>
      <c r="AI18" s="6">
        <v>69985562817</v>
      </c>
      <c r="AJ18" s="4"/>
      <c r="AK18" s="9">
        <v>1.6069741726098201E-2</v>
      </c>
      <c r="AL18" s="4"/>
    </row>
    <row r="19" spans="1:38">
      <c r="A19" s="1" t="s">
        <v>82</v>
      </c>
      <c r="C19" s="4" t="s">
        <v>55</v>
      </c>
      <c r="D19" s="4"/>
      <c r="E19" s="4" t="s">
        <v>55</v>
      </c>
      <c r="F19" s="4"/>
      <c r="G19" s="4" t="s">
        <v>83</v>
      </c>
      <c r="H19" s="4"/>
      <c r="I19" s="4" t="s">
        <v>84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112248</v>
      </c>
      <c r="V19" s="4"/>
      <c r="W19" s="6">
        <v>100017897177</v>
      </c>
      <c r="X19" s="4"/>
      <c r="Y19" s="6">
        <v>0</v>
      </c>
      <c r="Z19" s="4"/>
      <c r="AA19" s="6">
        <v>0</v>
      </c>
      <c r="AB19" s="4"/>
      <c r="AC19" s="6">
        <v>112248</v>
      </c>
      <c r="AD19" s="4"/>
      <c r="AE19" s="6">
        <v>894809</v>
      </c>
      <c r="AF19" s="4"/>
      <c r="AG19" s="6">
        <v>100017897177</v>
      </c>
      <c r="AH19" s="4"/>
      <c r="AI19" s="6">
        <v>100422315787</v>
      </c>
      <c r="AJ19" s="4"/>
      <c r="AK19" s="9">
        <v>2.3058479681780451E-2</v>
      </c>
      <c r="AL19" s="4"/>
    </row>
    <row r="20" spans="1:38">
      <c r="A20" s="1" t="s">
        <v>85</v>
      </c>
      <c r="C20" s="4" t="s">
        <v>55</v>
      </c>
      <c r="D20" s="4"/>
      <c r="E20" s="4" t="s">
        <v>55</v>
      </c>
      <c r="F20" s="4"/>
      <c r="G20" s="4" t="s">
        <v>56</v>
      </c>
      <c r="H20" s="4"/>
      <c r="I20" s="4" t="s">
        <v>86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107547</v>
      </c>
      <c r="V20" s="4"/>
      <c r="W20" s="6">
        <v>100017104635</v>
      </c>
      <c r="X20" s="4"/>
      <c r="Y20" s="6">
        <v>0</v>
      </c>
      <c r="Z20" s="4"/>
      <c r="AA20" s="6">
        <v>0</v>
      </c>
      <c r="AB20" s="4"/>
      <c r="AC20" s="6">
        <v>107547</v>
      </c>
      <c r="AD20" s="4"/>
      <c r="AE20" s="6">
        <v>937000</v>
      </c>
      <c r="AF20" s="4"/>
      <c r="AG20" s="6">
        <v>100017104635</v>
      </c>
      <c r="AH20" s="4"/>
      <c r="AI20" s="6">
        <v>100753274158</v>
      </c>
      <c r="AJ20" s="4"/>
      <c r="AK20" s="9">
        <v>2.3134472719915571E-2</v>
      </c>
      <c r="AL20" s="4"/>
    </row>
    <row r="21" spans="1:38">
      <c r="A21" s="1" t="s">
        <v>87</v>
      </c>
      <c r="C21" s="4" t="s">
        <v>55</v>
      </c>
      <c r="D21" s="4"/>
      <c r="E21" s="4" t="s">
        <v>55</v>
      </c>
      <c r="F21" s="4"/>
      <c r="G21" s="4" t="s">
        <v>56</v>
      </c>
      <c r="H21" s="4"/>
      <c r="I21" s="4" t="s">
        <v>88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113040</v>
      </c>
      <c r="V21" s="4"/>
      <c r="W21" s="6">
        <v>100020452309</v>
      </c>
      <c r="X21" s="4"/>
      <c r="Y21" s="6">
        <v>0</v>
      </c>
      <c r="Z21" s="4"/>
      <c r="AA21" s="6">
        <v>0</v>
      </c>
      <c r="AB21" s="4"/>
      <c r="AC21" s="6">
        <v>113040</v>
      </c>
      <c r="AD21" s="4"/>
      <c r="AE21" s="6">
        <v>884670</v>
      </c>
      <c r="AF21" s="4"/>
      <c r="AG21" s="6">
        <v>100020452309</v>
      </c>
      <c r="AH21" s="4"/>
      <c r="AI21" s="6">
        <v>99984971238</v>
      </c>
      <c r="AJ21" s="4"/>
      <c r="AK21" s="9">
        <v>2.2958058771168872E-2</v>
      </c>
      <c r="AL21" s="4"/>
    </row>
    <row r="22" spans="1:38">
      <c r="A22" s="1" t="s">
        <v>89</v>
      </c>
      <c r="C22" s="4" t="s">
        <v>55</v>
      </c>
      <c r="D22" s="4"/>
      <c r="E22" s="4" t="s">
        <v>55</v>
      </c>
      <c r="F22" s="4"/>
      <c r="G22" s="4" t="s">
        <v>69</v>
      </c>
      <c r="H22" s="4"/>
      <c r="I22" s="4" t="s">
        <v>70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120000</v>
      </c>
      <c r="V22" s="4"/>
      <c r="W22" s="6">
        <v>100698248248</v>
      </c>
      <c r="X22" s="4"/>
      <c r="Y22" s="6">
        <v>0</v>
      </c>
      <c r="Z22" s="4"/>
      <c r="AA22" s="6">
        <v>0</v>
      </c>
      <c r="AB22" s="4"/>
      <c r="AC22" s="6">
        <v>120000</v>
      </c>
      <c r="AD22" s="4"/>
      <c r="AE22" s="6">
        <v>849000</v>
      </c>
      <c r="AF22" s="4"/>
      <c r="AG22" s="6">
        <v>100698248248</v>
      </c>
      <c r="AH22" s="4"/>
      <c r="AI22" s="6">
        <v>101861534250</v>
      </c>
      <c r="AJ22" s="4"/>
      <c r="AK22" s="9">
        <v>2.3388945967353053E-2</v>
      </c>
      <c r="AL22" s="4"/>
    </row>
    <row r="23" spans="1:38" ht="24.75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2">
        <f>SUM(Q9:Q22)</f>
        <v>1128799056062</v>
      </c>
      <c r="R23" s="4"/>
      <c r="S23" s="12">
        <f>SUM(S9:S22)</f>
        <v>1195181889797</v>
      </c>
      <c r="T23" s="4"/>
      <c r="U23" s="4"/>
      <c r="V23" s="4"/>
      <c r="W23" s="12">
        <f>SUM(W9:W22)</f>
        <v>942208445106</v>
      </c>
      <c r="X23" s="4"/>
      <c r="Y23" s="4"/>
      <c r="Z23" s="4"/>
      <c r="AA23" s="12">
        <f>SUM(AA9:AA22)</f>
        <v>0</v>
      </c>
      <c r="AB23" s="4"/>
      <c r="AC23" s="4"/>
      <c r="AD23" s="4"/>
      <c r="AE23" s="4"/>
      <c r="AF23" s="4"/>
      <c r="AG23" s="12">
        <f>SUM(AG9:AG22)</f>
        <v>2071007501168</v>
      </c>
      <c r="AH23" s="4"/>
      <c r="AI23" s="12">
        <f>SUM(AI9:AI22)</f>
        <v>2173342732584</v>
      </c>
      <c r="AJ23" s="4"/>
      <c r="AK23" s="10">
        <f>SUM(AK9:AK22)</f>
        <v>0.49903230022226586</v>
      </c>
      <c r="AL23" s="4"/>
    </row>
    <row r="24" spans="1:38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6"/>
      <c r="AL25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1"/>
  <sheetViews>
    <sheetView rightToLeft="1" workbookViewId="0">
      <selection activeCell="G23" sqref="G23"/>
    </sheetView>
  </sheetViews>
  <sheetFormatPr defaultRowHeight="24"/>
  <cols>
    <col min="1" max="1" width="23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B2" s="15" t="s">
        <v>0</v>
      </c>
      <c r="C2" s="15" t="s">
        <v>0</v>
      </c>
      <c r="D2" s="15" t="s">
        <v>0</v>
      </c>
      <c r="E2" s="15" t="s">
        <v>0</v>
      </c>
      <c r="F2" s="15" t="s">
        <v>0</v>
      </c>
    </row>
    <row r="3" spans="1:13" ht="24.75">
      <c r="B3" s="15" t="s">
        <v>1</v>
      </c>
      <c r="C3" s="15" t="s">
        <v>1</v>
      </c>
      <c r="D3" s="15" t="s">
        <v>1</v>
      </c>
      <c r="E3" s="15" t="s">
        <v>1</v>
      </c>
      <c r="F3" s="15" t="s">
        <v>1</v>
      </c>
    </row>
    <row r="4" spans="1:13" ht="24.75">
      <c r="B4" s="15" t="s">
        <v>2</v>
      </c>
      <c r="C4" s="15" t="s">
        <v>2</v>
      </c>
      <c r="D4" s="15" t="s">
        <v>2</v>
      </c>
      <c r="E4" s="15" t="s">
        <v>2</v>
      </c>
      <c r="F4" s="15" t="s">
        <v>2</v>
      </c>
    </row>
    <row r="6" spans="1:13" ht="24.75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4.75">
      <c r="A7" s="16" t="s">
        <v>3</v>
      </c>
      <c r="C7" s="16" t="s">
        <v>7</v>
      </c>
      <c r="D7" s="4"/>
      <c r="E7" s="16" t="s">
        <v>90</v>
      </c>
      <c r="F7" s="4"/>
      <c r="G7" s="16" t="s">
        <v>91</v>
      </c>
      <c r="H7" s="4"/>
      <c r="I7" s="16" t="s">
        <v>92</v>
      </c>
      <c r="J7" s="4"/>
      <c r="K7" s="16" t="s">
        <v>93</v>
      </c>
      <c r="L7" s="4"/>
      <c r="M7" s="16" t="s">
        <v>94</v>
      </c>
    </row>
    <row r="8" spans="1:13">
      <c r="A8" s="1" t="s">
        <v>54</v>
      </c>
      <c r="C8" s="6">
        <v>549121</v>
      </c>
      <c r="D8" s="4"/>
      <c r="E8" s="6">
        <v>915035</v>
      </c>
      <c r="F8" s="4"/>
      <c r="G8" s="6">
        <v>921028</v>
      </c>
      <c r="H8" s="4"/>
      <c r="I8" s="4" t="s">
        <v>95</v>
      </c>
      <c r="J8" s="4"/>
      <c r="K8" s="6">
        <v>505755816388</v>
      </c>
      <c r="L8" s="4"/>
      <c r="M8" s="4" t="s">
        <v>175</v>
      </c>
    </row>
    <row r="9" spans="1:13" ht="24.75" thickBot="1">
      <c r="C9" s="4"/>
      <c r="D9" s="4"/>
      <c r="E9" s="4"/>
      <c r="F9" s="4"/>
      <c r="G9" s="4"/>
      <c r="H9" s="4"/>
      <c r="I9" s="4"/>
      <c r="J9" s="4"/>
      <c r="K9" s="12">
        <f>SUM(K8)</f>
        <v>505755816388</v>
      </c>
      <c r="L9" s="4"/>
      <c r="M9" s="4"/>
    </row>
    <row r="10" spans="1:13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mergeCells count="11">
    <mergeCell ref="K7"/>
    <mergeCell ref="M7"/>
    <mergeCell ref="C6:M6"/>
    <mergeCell ref="B2:F2"/>
    <mergeCell ref="B3:F3"/>
    <mergeCell ref="B4:F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1"/>
  <sheetViews>
    <sheetView rightToLeft="1" workbookViewId="0">
      <selection activeCell="O12" sqref="O12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3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3" ht="24.75">
      <c r="A6" s="15" t="s">
        <v>97</v>
      </c>
      <c r="C6" s="16" t="s">
        <v>98</v>
      </c>
      <c r="D6" s="16" t="s">
        <v>98</v>
      </c>
      <c r="E6" s="16" t="s">
        <v>98</v>
      </c>
      <c r="F6" s="16" t="s">
        <v>98</v>
      </c>
      <c r="G6" s="16" t="s">
        <v>98</v>
      </c>
      <c r="H6" s="16" t="s">
        <v>98</v>
      </c>
      <c r="I6" s="16" t="s">
        <v>98</v>
      </c>
      <c r="K6" s="16" t="s">
        <v>174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3" ht="24.75">
      <c r="A7" s="16" t="s">
        <v>97</v>
      </c>
      <c r="C7" s="16" t="s">
        <v>99</v>
      </c>
      <c r="E7" s="16" t="s">
        <v>100</v>
      </c>
      <c r="G7" s="16" t="s">
        <v>101</v>
      </c>
      <c r="I7" s="16" t="s">
        <v>52</v>
      </c>
      <c r="K7" s="16" t="s">
        <v>102</v>
      </c>
      <c r="M7" s="16" t="s">
        <v>103</v>
      </c>
      <c r="O7" s="16" t="s">
        <v>104</v>
      </c>
      <c r="Q7" s="16" t="s">
        <v>102</v>
      </c>
      <c r="S7" s="16" t="s">
        <v>96</v>
      </c>
    </row>
    <row r="8" spans="1:23">
      <c r="A8" s="1" t="s">
        <v>105</v>
      </c>
      <c r="C8" s="4" t="s">
        <v>106</v>
      </c>
      <c r="D8" s="4"/>
      <c r="E8" s="4" t="s">
        <v>107</v>
      </c>
      <c r="F8" s="4"/>
      <c r="G8" s="4" t="s">
        <v>108</v>
      </c>
      <c r="H8" s="4"/>
      <c r="I8" s="6">
        <v>8</v>
      </c>
      <c r="J8" s="4"/>
      <c r="K8" s="6">
        <v>285271</v>
      </c>
      <c r="L8" s="4"/>
      <c r="M8" s="6">
        <v>6100000000</v>
      </c>
      <c r="N8" s="4"/>
      <c r="O8" s="6">
        <v>0</v>
      </c>
      <c r="P8" s="4"/>
      <c r="Q8" s="6">
        <v>6100285271</v>
      </c>
      <c r="R8" s="4"/>
      <c r="S8" s="9">
        <v>1.4007175882377668E-3</v>
      </c>
      <c r="T8" s="4"/>
      <c r="U8" s="4"/>
      <c r="V8" s="4"/>
      <c r="W8" s="4"/>
    </row>
    <row r="9" spans="1:23">
      <c r="A9" s="1" t="s">
        <v>109</v>
      </c>
      <c r="C9" s="4" t="s">
        <v>110</v>
      </c>
      <c r="D9" s="4"/>
      <c r="E9" s="4" t="s">
        <v>107</v>
      </c>
      <c r="F9" s="4"/>
      <c r="G9" s="4" t="s">
        <v>111</v>
      </c>
      <c r="H9" s="4"/>
      <c r="I9" s="6">
        <v>8</v>
      </c>
      <c r="J9" s="4"/>
      <c r="K9" s="6">
        <v>93573296532</v>
      </c>
      <c r="L9" s="4"/>
      <c r="M9" s="6">
        <v>1471396883309</v>
      </c>
      <c r="N9" s="4"/>
      <c r="O9" s="6">
        <v>1353577949172</v>
      </c>
      <c r="P9" s="4"/>
      <c r="Q9" s="6">
        <v>211392230669</v>
      </c>
      <c r="R9" s="4"/>
      <c r="S9" s="9">
        <v>4.8538847342518544E-2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12">
        <f>SUM(K8:K9)</f>
        <v>93573581803</v>
      </c>
      <c r="L10" s="4"/>
      <c r="M10" s="12">
        <f>SUM(M8:M9)</f>
        <v>1477496883309</v>
      </c>
      <c r="N10" s="4"/>
      <c r="O10" s="12">
        <f>SUM(O8:O9)</f>
        <v>1353577949172</v>
      </c>
      <c r="P10" s="4"/>
      <c r="Q10" s="12">
        <f>SUM(Q8:Q9)</f>
        <v>217492515940</v>
      </c>
      <c r="R10" s="4"/>
      <c r="S10" s="13">
        <f>SUM(S8:S9)</f>
        <v>4.9939564930756311E-2</v>
      </c>
      <c r="T10" s="4"/>
      <c r="U10" s="4"/>
      <c r="V10" s="4"/>
      <c r="W10" s="4"/>
    </row>
    <row r="11" spans="1:23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1"/>
  <sheetViews>
    <sheetView rightToLeft="1" workbookViewId="0">
      <selection activeCell="M8" sqref="M8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6" t="s">
        <v>113</v>
      </c>
      <c r="B6" s="16" t="s">
        <v>113</v>
      </c>
      <c r="C6" s="16" t="s">
        <v>113</v>
      </c>
      <c r="D6" s="16" t="s">
        <v>113</v>
      </c>
      <c r="E6" s="16" t="s">
        <v>113</v>
      </c>
      <c r="F6" s="16" t="s">
        <v>113</v>
      </c>
      <c r="G6" s="16" t="s">
        <v>113</v>
      </c>
      <c r="I6" s="16" t="s">
        <v>114</v>
      </c>
      <c r="J6" s="16" t="s">
        <v>114</v>
      </c>
      <c r="K6" s="16" t="s">
        <v>114</v>
      </c>
      <c r="L6" s="16" t="s">
        <v>114</v>
      </c>
      <c r="M6" s="16" t="s">
        <v>114</v>
      </c>
      <c r="O6" s="16" t="s">
        <v>115</v>
      </c>
      <c r="P6" s="16" t="s">
        <v>115</v>
      </c>
      <c r="Q6" s="16" t="s">
        <v>115</v>
      </c>
      <c r="R6" s="16" t="s">
        <v>115</v>
      </c>
      <c r="S6" s="16" t="s">
        <v>115</v>
      </c>
    </row>
    <row r="7" spans="1:21" ht="24.75">
      <c r="A7" s="16" t="s">
        <v>116</v>
      </c>
      <c r="C7" s="16" t="s">
        <v>117</v>
      </c>
      <c r="E7" s="16" t="s">
        <v>51</v>
      </c>
      <c r="G7" s="16" t="s">
        <v>52</v>
      </c>
      <c r="I7" s="16" t="s">
        <v>118</v>
      </c>
      <c r="K7" s="16" t="s">
        <v>119</v>
      </c>
      <c r="M7" s="16" t="s">
        <v>120</v>
      </c>
      <c r="O7" s="16" t="s">
        <v>118</v>
      </c>
      <c r="Q7" s="16" t="s">
        <v>119</v>
      </c>
      <c r="S7" s="16" t="s">
        <v>120</v>
      </c>
    </row>
    <row r="8" spans="1:21">
      <c r="A8" s="1" t="s">
        <v>105</v>
      </c>
      <c r="C8" s="6">
        <v>17</v>
      </c>
      <c r="D8" s="4"/>
      <c r="E8" s="4" t="s">
        <v>176</v>
      </c>
      <c r="F8" s="4"/>
      <c r="G8" s="6">
        <v>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5176083</v>
      </c>
      <c r="P8" s="4"/>
      <c r="Q8" s="6">
        <v>0</v>
      </c>
      <c r="R8" s="4"/>
      <c r="S8" s="6">
        <v>5176083</v>
      </c>
      <c r="T8" s="4"/>
      <c r="U8" s="4"/>
    </row>
    <row r="9" spans="1:21">
      <c r="A9" s="1" t="s">
        <v>109</v>
      </c>
      <c r="C9" s="6">
        <v>17</v>
      </c>
      <c r="D9" s="4"/>
      <c r="E9" s="4" t="s">
        <v>176</v>
      </c>
      <c r="F9" s="4"/>
      <c r="G9" s="6">
        <v>8</v>
      </c>
      <c r="H9" s="4"/>
      <c r="I9" s="6">
        <v>397366053</v>
      </c>
      <c r="J9" s="4"/>
      <c r="K9" s="6">
        <v>0</v>
      </c>
      <c r="L9" s="4"/>
      <c r="M9" s="6">
        <v>397366053</v>
      </c>
      <c r="N9" s="4"/>
      <c r="O9" s="6">
        <v>764899422</v>
      </c>
      <c r="P9" s="4"/>
      <c r="Q9" s="6">
        <v>0</v>
      </c>
      <c r="R9" s="4"/>
      <c r="S9" s="6">
        <v>764899422</v>
      </c>
      <c r="T9" s="4"/>
      <c r="U9" s="4"/>
    </row>
    <row r="10" spans="1:21" ht="24.75" thickBot="1">
      <c r="I10" s="12">
        <f>SUM(I8:I9)</f>
        <v>397366053</v>
      </c>
      <c r="J10" s="4"/>
      <c r="K10" s="12">
        <f>SUM(K8:K9)</f>
        <v>0</v>
      </c>
      <c r="L10" s="4"/>
      <c r="M10" s="12">
        <f>SUM(M8:M9)</f>
        <v>397366053</v>
      </c>
      <c r="N10" s="4"/>
      <c r="O10" s="12">
        <f>SUM(O8:O9)</f>
        <v>770075505</v>
      </c>
      <c r="P10" s="4"/>
      <c r="Q10" s="12">
        <f>SUM(Q8:Q9)</f>
        <v>0</v>
      </c>
      <c r="R10" s="4"/>
      <c r="S10" s="12">
        <f>SUM(S8:S9)</f>
        <v>770075505</v>
      </c>
      <c r="T10" s="4"/>
      <c r="U10" s="4"/>
    </row>
    <row r="11" spans="1:21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6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2" ht="24.75">
      <c r="A2" s="15" t="s">
        <v>0</v>
      </c>
      <c r="B2" s="15"/>
      <c r="C2" s="15"/>
      <c r="D2" s="15"/>
      <c r="E2" s="15"/>
      <c r="F2" s="15"/>
      <c r="G2" s="15"/>
    </row>
    <row r="3" spans="1:12" ht="24.75">
      <c r="A3" s="15" t="s">
        <v>112</v>
      </c>
      <c r="B3" s="15"/>
      <c r="C3" s="15"/>
      <c r="D3" s="15"/>
      <c r="E3" s="15"/>
      <c r="F3" s="15"/>
      <c r="G3" s="15"/>
    </row>
    <row r="4" spans="1:12" ht="24.75">
      <c r="A4" s="15" t="s">
        <v>2</v>
      </c>
      <c r="B4" s="15"/>
      <c r="C4" s="15"/>
      <c r="D4" s="15"/>
      <c r="E4" s="15"/>
      <c r="F4" s="15"/>
      <c r="G4" s="15"/>
    </row>
    <row r="6" spans="1:12" ht="24.75">
      <c r="A6" s="16" t="s">
        <v>116</v>
      </c>
      <c r="C6" s="16" t="s">
        <v>102</v>
      </c>
      <c r="E6" s="16" t="s">
        <v>162</v>
      </c>
      <c r="G6" s="16" t="s">
        <v>13</v>
      </c>
    </row>
    <row r="7" spans="1:12">
      <c r="A7" s="1" t="s">
        <v>171</v>
      </c>
      <c r="C7" s="6">
        <v>446493836083</v>
      </c>
      <c r="D7" s="4"/>
      <c r="E7" s="9">
        <f>C7/$C$10</f>
        <v>0.92471731270441282</v>
      </c>
      <c r="F7" s="4"/>
      <c r="G7" s="9">
        <v>0.10252172504363666</v>
      </c>
      <c r="H7" s="4"/>
      <c r="I7" s="4"/>
      <c r="J7" s="4"/>
      <c r="K7" s="4"/>
      <c r="L7" s="4"/>
    </row>
    <row r="8" spans="1:12">
      <c r="A8" s="1" t="s">
        <v>172</v>
      </c>
      <c r="C8" s="6">
        <v>35952397685</v>
      </c>
      <c r="D8" s="4"/>
      <c r="E8" s="9">
        <f t="shared" ref="E8:E9" si="0">C8/$C$10</f>
        <v>7.4459716766108713E-2</v>
      </c>
      <c r="F8" s="4"/>
      <c r="G8" s="9">
        <v>8.2552132465180689E-3</v>
      </c>
      <c r="H8" s="4"/>
      <c r="I8" s="4"/>
      <c r="J8" s="4"/>
      <c r="K8" s="4"/>
      <c r="L8" s="4"/>
    </row>
    <row r="9" spans="1:12">
      <c r="A9" s="1" t="s">
        <v>173</v>
      </c>
      <c r="C9" s="6">
        <v>397366053</v>
      </c>
      <c r="D9" s="4"/>
      <c r="E9" s="9">
        <f t="shared" si="0"/>
        <v>8.2297052947851378E-4</v>
      </c>
      <c r="F9" s="4"/>
      <c r="G9" s="9">
        <v>9.1241244413882853E-5</v>
      </c>
      <c r="H9" s="4"/>
      <c r="I9" s="4"/>
      <c r="J9" s="4"/>
      <c r="K9" s="4"/>
      <c r="L9" s="4"/>
    </row>
    <row r="10" spans="1:12" ht="24.75" thickBot="1">
      <c r="C10" s="12">
        <f>SUM(C7:C9)</f>
        <v>482843599821</v>
      </c>
      <c r="D10" s="4"/>
      <c r="E10" s="13">
        <f>SUM(E7:E9)</f>
        <v>1</v>
      </c>
      <c r="F10" s="4"/>
      <c r="G10" s="13">
        <f>SUM(G7:G9)</f>
        <v>0.11086817953456861</v>
      </c>
      <c r="H10" s="4"/>
      <c r="I10" s="4"/>
      <c r="J10" s="4"/>
      <c r="K10" s="4"/>
      <c r="L10" s="4"/>
    </row>
    <row r="11" spans="1:12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14"/>
  <sheetViews>
    <sheetView rightToLeft="1" workbookViewId="0">
      <selection activeCell="H17" sqref="H17"/>
    </sheetView>
  </sheetViews>
  <sheetFormatPr defaultRowHeight="2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6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6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6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6" ht="24.75">
      <c r="A6" s="15" t="s">
        <v>3</v>
      </c>
      <c r="C6" s="16" t="s">
        <v>122</v>
      </c>
      <c r="D6" s="16" t="s">
        <v>122</v>
      </c>
      <c r="E6" s="16" t="s">
        <v>122</v>
      </c>
      <c r="F6" s="16" t="s">
        <v>122</v>
      </c>
      <c r="G6" s="16" t="s">
        <v>122</v>
      </c>
      <c r="I6" s="16" t="s">
        <v>114</v>
      </c>
      <c r="J6" s="16" t="s">
        <v>114</v>
      </c>
      <c r="K6" s="16" t="s">
        <v>114</v>
      </c>
      <c r="L6" s="16" t="s">
        <v>114</v>
      </c>
      <c r="M6" s="16" t="s">
        <v>114</v>
      </c>
      <c r="O6" s="16" t="s">
        <v>115</v>
      </c>
      <c r="P6" s="16" t="s">
        <v>115</v>
      </c>
      <c r="Q6" s="16" t="s">
        <v>115</v>
      </c>
      <c r="R6" s="16" t="s">
        <v>115</v>
      </c>
      <c r="S6" s="16" t="s">
        <v>115</v>
      </c>
    </row>
    <row r="7" spans="1:26" ht="24.75">
      <c r="A7" s="16" t="s">
        <v>3</v>
      </c>
      <c r="C7" s="16" t="s">
        <v>123</v>
      </c>
      <c r="E7" s="16" t="s">
        <v>124</v>
      </c>
      <c r="G7" s="16" t="s">
        <v>125</v>
      </c>
      <c r="I7" s="16" t="s">
        <v>126</v>
      </c>
      <c r="K7" s="16" t="s">
        <v>119</v>
      </c>
      <c r="M7" s="16" t="s">
        <v>127</v>
      </c>
      <c r="O7" s="16" t="s">
        <v>126</v>
      </c>
      <c r="Q7" s="16" t="s">
        <v>119</v>
      </c>
      <c r="S7" s="16" t="s">
        <v>127</v>
      </c>
    </row>
    <row r="8" spans="1:26">
      <c r="A8" s="1" t="s">
        <v>27</v>
      </c>
      <c r="C8" s="4" t="s">
        <v>6</v>
      </c>
      <c r="D8" s="4"/>
      <c r="E8" s="6">
        <v>2570107</v>
      </c>
      <c r="F8" s="4"/>
      <c r="G8" s="6">
        <v>2350</v>
      </c>
      <c r="H8" s="4"/>
      <c r="I8" s="6">
        <v>6039751450</v>
      </c>
      <c r="J8" s="4"/>
      <c r="K8" s="6">
        <v>867882173</v>
      </c>
      <c r="L8" s="4"/>
      <c r="M8" s="6">
        <v>5171869277</v>
      </c>
      <c r="N8" s="4"/>
      <c r="O8" s="6">
        <v>6039751450</v>
      </c>
      <c r="P8" s="4"/>
      <c r="Q8" s="6">
        <v>867882173</v>
      </c>
      <c r="R8" s="4"/>
      <c r="S8" s="6">
        <v>5171869277</v>
      </c>
      <c r="T8" s="4"/>
      <c r="U8" s="4"/>
      <c r="V8" s="4"/>
      <c r="W8" s="4"/>
      <c r="X8" s="4"/>
      <c r="Y8" s="4"/>
      <c r="Z8" s="4"/>
    </row>
    <row r="9" spans="1:26">
      <c r="A9" s="1" t="s">
        <v>36</v>
      </c>
      <c r="C9" s="4" t="s">
        <v>128</v>
      </c>
      <c r="D9" s="4"/>
      <c r="E9" s="6">
        <v>2185512</v>
      </c>
      <c r="F9" s="4"/>
      <c r="G9" s="6">
        <v>5100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11146111200</v>
      </c>
      <c r="P9" s="4"/>
      <c r="Q9" s="6">
        <v>0</v>
      </c>
      <c r="R9" s="4"/>
      <c r="S9" s="6">
        <v>11146111200</v>
      </c>
      <c r="T9" s="4"/>
      <c r="U9" s="4"/>
      <c r="V9" s="4"/>
      <c r="W9" s="4"/>
      <c r="X9" s="4"/>
      <c r="Y9" s="4"/>
      <c r="Z9" s="4"/>
    </row>
    <row r="10" spans="1:26">
      <c r="A10" s="1" t="s">
        <v>20</v>
      </c>
      <c r="C10" s="4" t="s">
        <v>129</v>
      </c>
      <c r="D10" s="4"/>
      <c r="E10" s="6">
        <v>15000000</v>
      </c>
      <c r="F10" s="4"/>
      <c r="G10" s="6">
        <v>400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6000000000</v>
      </c>
      <c r="P10" s="4"/>
      <c r="Q10" s="6">
        <v>0</v>
      </c>
      <c r="R10" s="4"/>
      <c r="S10" s="6">
        <v>6000000000</v>
      </c>
      <c r="T10" s="4"/>
      <c r="U10" s="4"/>
      <c r="V10" s="4"/>
      <c r="W10" s="4"/>
      <c r="X10" s="4"/>
      <c r="Y10" s="4"/>
      <c r="Z10" s="4"/>
    </row>
    <row r="11" spans="1:26" ht="24.75" thickBot="1">
      <c r="C11" s="4"/>
      <c r="D11" s="4"/>
      <c r="E11" s="4"/>
      <c r="F11" s="4"/>
      <c r="G11" s="4"/>
      <c r="H11" s="4"/>
      <c r="I11" s="12">
        <f>SUM(I8:I10)</f>
        <v>6039751450</v>
      </c>
      <c r="J11" s="4"/>
      <c r="K11" s="12">
        <f>SUM(K8:K10)</f>
        <v>867882173</v>
      </c>
      <c r="L11" s="4"/>
      <c r="M11" s="12">
        <f>SUM(M8:M10)</f>
        <v>5171869277</v>
      </c>
      <c r="N11" s="4"/>
      <c r="O11" s="12">
        <f>SUM(O8:O10)</f>
        <v>23185862650</v>
      </c>
      <c r="P11" s="4"/>
      <c r="Q11" s="12">
        <f>SUM(Q8:Q10)</f>
        <v>867882173</v>
      </c>
      <c r="R11" s="4"/>
      <c r="S11" s="12">
        <f>SUM(S8:S10)</f>
        <v>22317980477</v>
      </c>
      <c r="T11" s="4"/>
      <c r="U11" s="4"/>
      <c r="V11" s="4"/>
      <c r="W11" s="4"/>
      <c r="X11" s="4"/>
      <c r="Y11" s="4"/>
      <c r="Z11" s="4"/>
    </row>
    <row r="12" spans="1:26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4"/>
  <sheetViews>
    <sheetView rightToLeft="1" workbookViewId="0">
      <selection activeCell="I12" sqref="I12"/>
    </sheetView>
  </sheetViews>
  <sheetFormatPr defaultRowHeight="2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114</v>
      </c>
      <c r="D6" s="16" t="s">
        <v>114</v>
      </c>
      <c r="E6" s="1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K6" s="16" t="s">
        <v>115</v>
      </c>
      <c r="L6" s="16" t="s">
        <v>115</v>
      </c>
      <c r="M6" s="16" t="s">
        <v>115</v>
      </c>
      <c r="N6" s="16" t="s">
        <v>115</v>
      </c>
      <c r="O6" s="16" t="s">
        <v>115</v>
      </c>
      <c r="P6" s="16" t="s">
        <v>115</v>
      </c>
      <c r="Q6" s="16" t="s">
        <v>115</v>
      </c>
    </row>
    <row r="7" spans="1:17" ht="24.75">
      <c r="A7" s="16" t="s">
        <v>3</v>
      </c>
      <c r="C7" s="16" t="s">
        <v>7</v>
      </c>
      <c r="E7" s="16" t="s">
        <v>130</v>
      </c>
      <c r="G7" s="16" t="s">
        <v>131</v>
      </c>
      <c r="I7" s="16" t="s">
        <v>132</v>
      </c>
      <c r="K7" s="16" t="s">
        <v>7</v>
      </c>
      <c r="L7" s="14"/>
      <c r="M7" s="16" t="s">
        <v>130</v>
      </c>
      <c r="O7" s="16" t="s">
        <v>131</v>
      </c>
      <c r="Q7" s="16" t="s">
        <v>132</v>
      </c>
    </row>
    <row r="8" spans="1:17">
      <c r="A8" s="1" t="s">
        <v>17</v>
      </c>
      <c r="C8" s="7">
        <v>670256</v>
      </c>
      <c r="D8" s="7"/>
      <c r="E8" s="7">
        <v>15790551050</v>
      </c>
      <c r="F8" s="7"/>
      <c r="G8" s="7">
        <v>12958198198</v>
      </c>
      <c r="H8" s="7"/>
      <c r="I8" s="7">
        <f>E8-G8</f>
        <v>2832352852</v>
      </c>
      <c r="J8" s="7"/>
      <c r="K8" s="7">
        <v>670256</v>
      </c>
      <c r="L8" s="7"/>
      <c r="M8" s="7">
        <v>15790551050</v>
      </c>
      <c r="N8" s="7"/>
      <c r="O8" s="7">
        <v>12419379807</v>
      </c>
      <c r="P8" s="7"/>
      <c r="Q8" s="7">
        <f>M8-O8</f>
        <v>3371171243</v>
      </c>
    </row>
    <row r="9" spans="1:17">
      <c r="A9" s="1" t="s">
        <v>19</v>
      </c>
      <c r="C9" s="7">
        <v>140251</v>
      </c>
      <c r="D9" s="7"/>
      <c r="E9" s="7">
        <v>53203149259</v>
      </c>
      <c r="F9" s="7"/>
      <c r="G9" s="7">
        <v>53080157658</v>
      </c>
      <c r="H9" s="7"/>
      <c r="I9" s="7">
        <f t="shared" ref="I9:I48" si="0">E9-G9</f>
        <v>122991601</v>
      </c>
      <c r="J9" s="7"/>
      <c r="K9" s="7">
        <v>140251</v>
      </c>
      <c r="L9" s="7"/>
      <c r="M9" s="7">
        <v>53203149259</v>
      </c>
      <c r="N9" s="7"/>
      <c r="O9" s="7">
        <v>48778176321</v>
      </c>
      <c r="P9" s="7"/>
      <c r="Q9" s="7">
        <f t="shared" ref="Q9:Q48" si="1">M9-O9</f>
        <v>4424972938</v>
      </c>
    </row>
    <row r="10" spans="1:17">
      <c r="A10" s="1" t="s">
        <v>30</v>
      </c>
      <c r="C10" s="7">
        <v>538673</v>
      </c>
      <c r="D10" s="7"/>
      <c r="E10" s="7">
        <v>19903341681</v>
      </c>
      <c r="F10" s="7"/>
      <c r="G10" s="7">
        <v>17354514498</v>
      </c>
      <c r="H10" s="7"/>
      <c r="I10" s="7">
        <f t="shared" si="0"/>
        <v>2548827183</v>
      </c>
      <c r="J10" s="7"/>
      <c r="K10" s="7">
        <v>538673</v>
      </c>
      <c r="L10" s="7"/>
      <c r="M10" s="7">
        <v>19903341681</v>
      </c>
      <c r="N10" s="7"/>
      <c r="O10" s="7">
        <v>9180475387</v>
      </c>
      <c r="P10" s="7"/>
      <c r="Q10" s="7">
        <f t="shared" si="1"/>
        <v>10722866294</v>
      </c>
    </row>
    <row r="11" spans="1:17">
      <c r="A11" s="1" t="s">
        <v>28</v>
      </c>
      <c r="C11" s="7">
        <v>2981997</v>
      </c>
      <c r="D11" s="7"/>
      <c r="E11" s="7">
        <v>66843930357</v>
      </c>
      <c r="F11" s="7"/>
      <c r="G11" s="7">
        <v>53415859203</v>
      </c>
      <c r="H11" s="7"/>
      <c r="I11" s="7">
        <f t="shared" si="0"/>
        <v>13428071154</v>
      </c>
      <c r="J11" s="7"/>
      <c r="K11" s="7">
        <v>2981997</v>
      </c>
      <c r="L11" s="7"/>
      <c r="M11" s="7">
        <v>66843930357</v>
      </c>
      <c r="N11" s="7"/>
      <c r="O11" s="7">
        <v>35410602013</v>
      </c>
      <c r="P11" s="7"/>
      <c r="Q11" s="7">
        <f t="shared" si="1"/>
        <v>31433328344</v>
      </c>
    </row>
    <row r="12" spans="1:17">
      <c r="A12" s="1" t="s">
        <v>26</v>
      </c>
      <c r="C12" s="7">
        <v>4500000</v>
      </c>
      <c r="D12" s="7"/>
      <c r="E12" s="7">
        <v>36098925750</v>
      </c>
      <c r="F12" s="7"/>
      <c r="G12" s="7">
        <v>28539175500</v>
      </c>
      <c r="H12" s="7"/>
      <c r="I12" s="7">
        <f t="shared" si="0"/>
        <v>7559750250</v>
      </c>
      <c r="J12" s="7"/>
      <c r="K12" s="7">
        <v>4500000</v>
      </c>
      <c r="L12" s="7"/>
      <c r="M12" s="7">
        <v>36098925750</v>
      </c>
      <c r="N12" s="7"/>
      <c r="O12" s="7">
        <v>17618068662</v>
      </c>
      <c r="P12" s="7"/>
      <c r="Q12" s="7">
        <f t="shared" si="1"/>
        <v>18480857088</v>
      </c>
    </row>
    <row r="13" spans="1:17">
      <c r="A13" s="1" t="s">
        <v>16</v>
      </c>
      <c r="C13" s="7">
        <v>9063968</v>
      </c>
      <c r="D13" s="7"/>
      <c r="E13" s="7">
        <v>83523046609</v>
      </c>
      <c r="F13" s="7"/>
      <c r="G13" s="7">
        <v>74062507349</v>
      </c>
      <c r="H13" s="7"/>
      <c r="I13" s="7">
        <f t="shared" si="0"/>
        <v>9460539260</v>
      </c>
      <c r="J13" s="7"/>
      <c r="K13" s="7">
        <v>9063968</v>
      </c>
      <c r="L13" s="7"/>
      <c r="M13" s="7">
        <v>83523046609</v>
      </c>
      <c r="N13" s="7"/>
      <c r="O13" s="7">
        <v>48157779670</v>
      </c>
      <c r="P13" s="7"/>
      <c r="Q13" s="7">
        <f t="shared" si="1"/>
        <v>35365266939</v>
      </c>
    </row>
    <row r="14" spans="1:17">
      <c r="A14" s="1" t="s">
        <v>42</v>
      </c>
      <c r="C14" s="7">
        <v>2046341</v>
      </c>
      <c r="D14" s="7"/>
      <c r="E14" s="7">
        <v>109071941833</v>
      </c>
      <c r="F14" s="7"/>
      <c r="G14" s="7">
        <v>88039197636</v>
      </c>
      <c r="H14" s="7"/>
      <c r="I14" s="7">
        <f t="shared" si="0"/>
        <v>21032744197</v>
      </c>
      <c r="J14" s="7"/>
      <c r="K14" s="7">
        <v>2046341</v>
      </c>
      <c r="L14" s="7"/>
      <c r="M14" s="7">
        <v>109071941833</v>
      </c>
      <c r="N14" s="7"/>
      <c r="O14" s="7">
        <v>88039197636</v>
      </c>
      <c r="P14" s="7"/>
      <c r="Q14" s="7">
        <f t="shared" si="1"/>
        <v>21032744197</v>
      </c>
    </row>
    <row r="15" spans="1:17">
      <c r="A15" s="1" t="s">
        <v>20</v>
      </c>
      <c r="C15" s="7">
        <v>15000000</v>
      </c>
      <c r="D15" s="7"/>
      <c r="E15" s="7">
        <v>56690671500</v>
      </c>
      <c r="F15" s="7"/>
      <c r="G15" s="7">
        <v>48027525750</v>
      </c>
      <c r="H15" s="7"/>
      <c r="I15" s="7">
        <f t="shared" si="0"/>
        <v>8663145750</v>
      </c>
      <c r="J15" s="7"/>
      <c r="K15" s="7">
        <v>15000000</v>
      </c>
      <c r="L15" s="7"/>
      <c r="M15" s="7">
        <v>56690671500</v>
      </c>
      <c r="N15" s="7"/>
      <c r="O15" s="7">
        <v>39146440479</v>
      </c>
      <c r="P15" s="7"/>
      <c r="Q15" s="7">
        <f t="shared" si="1"/>
        <v>17544231021</v>
      </c>
    </row>
    <row r="16" spans="1:17">
      <c r="A16" s="1" t="s">
        <v>21</v>
      </c>
      <c r="C16" s="7">
        <v>134807941</v>
      </c>
      <c r="D16" s="7"/>
      <c r="E16" s="7">
        <v>192968400601</v>
      </c>
      <c r="F16" s="7"/>
      <c r="G16" s="7">
        <v>183349818456</v>
      </c>
      <c r="H16" s="7"/>
      <c r="I16" s="7">
        <f t="shared" si="0"/>
        <v>9618582145</v>
      </c>
      <c r="J16" s="7"/>
      <c r="K16" s="7">
        <v>134807941</v>
      </c>
      <c r="L16" s="7"/>
      <c r="M16" s="7">
        <v>192968400601</v>
      </c>
      <c r="N16" s="7"/>
      <c r="O16" s="7">
        <v>103568334119</v>
      </c>
      <c r="P16" s="7"/>
      <c r="Q16" s="7">
        <f t="shared" si="1"/>
        <v>89400066482</v>
      </c>
    </row>
    <row r="17" spans="1:17">
      <c r="A17" s="1" t="s">
        <v>22</v>
      </c>
      <c r="C17" s="7">
        <v>43822101</v>
      </c>
      <c r="D17" s="7"/>
      <c r="E17" s="7">
        <v>124933979043</v>
      </c>
      <c r="F17" s="7"/>
      <c r="G17" s="7">
        <v>110949731960</v>
      </c>
      <c r="H17" s="7"/>
      <c r="I17" s="7">
        <f t="shared" si="0"/>
        <v>13984247083</v>
      </c>
      <c r="J17" s="7"/>
      <c r="K17" s="7">
        <v>43822101</v>
      </c>
      <c r="L17" s="7"/>
      <c r="M17" s="7">
        <v>124933979043</v>
      </c>
      <c r="N17" s="7"/>
      <c r="O17" s="7">
        <v>91381705968</v>
      </c>
      <c r="P17" s="7"/>
      <c r="Q17" s="7">
        <f t="shared" si="1"/>
        <v>33552273075</v>
      </c>
    </row>
    <row r="18" spans="1:17">
      <c r="A18" s="1" t="s">
        <v>24</v>
      </c>
      <c r="C18" s="7">
        <v>17385737</v>
      </c>
      <c r="D18" s="7"/>
      <c r="E18" s="7">
        <v>77683901932</v>
      </c>
      <c r="F18" s="7"/>
      <c r="G18" s="7">
        <v>69315858080</v>
      </c>
      <c r="H18" s="7"/>
      <c r="I18" s="7">
        <f t="shared" si="0"/>
        <v>8368043852</v>
      </c>
      <c r="J18" s="7"/>
      <c r="K18" s="7">
        <v>17385737</v>
      </c>
      <c r="L18" s="7"/>
      <c r="M18" s="7">
        <v>77683901932</v>
      </c>
      <c r="N18" s="7"/>
      <c r="O18" s="7">
        <v>52094912081</v>
      </c>
      <c r="P18" s="7"/>
      <c r="Q18" s="7">
        <f t="shared" si="1"/>
        <v>25588989851</v>
      </c>
    </row>
    <row r="19" spans="1:17">
      <c r="A19" s="1" t="s">
        <v>18</v>
      </c>
      <c r="C19" s="7">
        <v>4965</v>
      </c>
      <c r="D19" s="7"/>
      <c r="E19" s="7">
        <v>1897031172</v>
      </c>
      <c r="F19" s="7"/>
      <c r="G19" s="7">
        <v>1885119004</v>
      </c>
      <c r="H19" s="7"/>
      <c r="I19" s="7">
        <f t="shared" si="0"/>
        <v>11912168</v>
      </c>
      <c r="J19" s="7"/>
      <c r="K19" s="7">
        <v>4965</v>
      </c>
      <c r="L19" s="7"/>
      <c r="M19" s="7">
        <v>1897031172</v>
      </c>
      <c r="N19" s="7"/>
      <c r="O19" s="7">
        <v>1734502839</v>
      </c>
      <c r="P19" s="7"/>
      <c r="Q19" s="7">
        <f t="shared" si="1"/>
        <v>162528333</v>
      </c>
    </row>
    <row r="20" spans="1:17">
      <c r="A20" s="1" t="s">
        <v>31</v>
      </c>
      <c r="C20" s="7">
        <v>1000000</v>
      </c>
      <c r="D20" s="7"/>
      <c r="E20" s="7">
        <v>36750028500</v>
      </c>
      <c r="F20" s="7"/>
      <c r="G20" s="7">
        <v>31610790000</v>
      </c>
      <c r="H20" s="7"/>
      <c r="I20" s="7">
        <f t="shared" si="0"/>
        <v>5139238500</v>
      </c>
      <c r="J20" s="7"/>
      <c r="K20" s="7">
        <v>1000000</v>
      </c>
      <c r="L20" s="7"/>
      <c r="M20" s="7">
        <v>36750028500</v>
      </c>
      <c r="N20" s="7"/>
      <c r="O20" s="7">
        <v>18085385655</v>
      </c>
      <c r="P20" s="7"/>
      <c r="Q20" s="7">
        <f t="shared" si="1"/>
        <v>18664642845</v>
      </c>
    </row>
    <row r="21" spans="1:17">
      <c r="A21" s="1" t="s">
        <v>32</v>
      </c>
      <c r="C21" s="7">
        <v>650000</v>
      </c>
      <c r="D21" s="7"/>
      <c r="E21" s="7">
        <v>41921076600</v>
      </c>
      <c r="F21" s="7"/>
      <c r="G21" s="7">
        <v>37941681682</v>
      </c>
      <c r="H21" s="7"/>
      <c r="I21" s="7">
        <f t="shared" si="0"/>
        <v>3979394918</v>
      </c>
      <c r="J21" s="7"/>
      <c r="K21" s="7">
        <v>650000</v>
      </c>
      <c r="L21" s="7"/>
      <c r="M21" s="7">
        <v>41921076600</v>
      </c>
      <c r="N21" s="7"/>
      <c r="O21" s="7">
        <v>18260626461</v>
      </c>
      <c r="P21" s="7"/>
      <c r="Q21" s="7">
        <f t="shared" si="1"/>
        <v>23660450139</v>
      </c>
    </row>
    <row r="22" spans="1:17">
      <c r="A22" s="1" t="s">
        <v>40</v>
      </c>
      <c r="C22" s="7">
        <v>10923751</v>
      </c>
      <c r="D22" s="7"/>
      <c r="E22" s="7">
        <v>70364730336</v>
      </c>
      <c r="F22" s="7"/>
      <c r="G22" s="7">
        <v>58626416525</v>
      </c>
      <c r="H22" s="7"/>
      <c r="I22" s="7">
        <f t="shared" si="0"/>
        <v>11738313811</v>
      </c>
      <c r="J22" s="7"/>
      <c r="K22" s="7">
        <v>10923751</v>
      </c>
      <c r="L22" s="7"/>
      <c r="M22" s="7">
        <v>70364730336</v>
      </c>
      <c r="N22" s="7"/>
      <c r="O22" s="7">
        <v>31474981902</v>
      </c>
      <c r="P22" s="7"/>
      <c r="Q22" s="7">
        <f t="shared" si="1"/>
        <v>38889748434</v>
      </c>
    </row>
    <row r="23" spans="1:17">
      <c r="A23" s="1" t="s">
        <v>38</v>
      </c>
      <c r="C23" s="7">
        <v>2000000</v>
      </c>
      <c r="D23" s="7"/>
      <c r="E23" s="7">
        <v>17634447000</v>
      </c>
      <c r="F23" s="7"/>
      <c r="G23" s="7">
        <v>8461726553</v>
      </c>
      <c r="H23" s="7"/>
      <c r="I23" s="7">
        <f t="shared" si="0"/>
        <v>9172720447</v>
      </c>
      <c r="J23" s="7"/>
      <c r="K23" s="7">
        <v>2000000</v>
      </c>
      <c r="L23" s="7"/>
      <c r="M23" s="7">
        <v>17634447000</v>
      </c>
      <c r="N23" s="7"/>
      <c r="O23" s="7">
        <v>7695552636</v>
      </c>
      <c r="P23" s="7"/>
      <c r="Q23" s="7">
        <f t="shared" si="1"/>
        <v>9938894364</v>
      </c>
    </row>
    <row r="24" spans="1:17">
      <c r="A24" s="1" t="s">
        <v>29</v>
      </c>
      <c r="C24" s="7">
        <v>565843</v>
      </c>
      <c r="D24" s="7"/>
      <c r="E24" s="7">
        <v>29440006095</v>
      </c>
      <c r="F24" s="7"/>
      <c r="G24" s="7">
        <v>28118186945</v>
      </c>
      <c r="H24" s="7"/>
      <c r="I24" s="7">
        <f t="shared" si="0"/>
        <v>1321819150</v>
      </c>
      <c r="J24" s="7"/>
      <c r="K24" s="7">
        <v>565843</v>
      </c>
      <c r="L24" s="7"/>
      <c r="M24" s="7">
        <v>29440006095</v>
      </c>
      <c r="N24" s="7"/>
      <c r="O24" s="7">
        <v>13626953497</v>
      </c>
      <c r="P24" s="7"/>
      <c r="Q24" s="7">
        <f t="shared" si="1"/>
        <v>15813052598</v>
      </c>
    </row>
    <row r="25" spans="1:17">
      <c r="A25" s="1" t="s">
        <v>15</v>
      </c>
      <c r="C25" s="7">
        <v>33342666</v>
      </c>
      <c r="D25" s="7"/>
      <c r="E25" s="7">
        <v>175830390213</v>
      </c>
      <c r="F25" s="7"/>
      <c r="G25" s="7">
        <v>153536575228</v>
      </c>
      <c r="H25" s="7"/>
      <c r="I25" s="7">
        <f t="shared" si="0"/>
        <v>22293814985</v>
      </c>
      <c r="J25" s="7"/>
      <c r="K25" s="7">
        <v>33342666</v>
      </c>
      <c r="L25" s="7"/>
      <c r="M25" s="7">
        <v>175830390213</v>
      </c>
      <c r="N25" s="7"/>
      <c r="O25" s="7">
        <v>138154330877</v>
      </c>
      <c r="P25" s="7"/>
      <c r="Q25" s="7">
        <f t="shared" si="1"/>
        <v>37676059336</v>
      </c>
    </row>
    <row r="26" spans="1:17">
      <c r="A26" s="1" t="s">
        <v>37</v>
      </c>
      <c r="C26" s="7">
        <v>4048757</v>
      </c>
      <c r="D26" s="7"/>
      <c r="E26" s="7">
        <v>176079176693</v>
      </c>
      <c r="F26" s="7"/>
      <c r="G26" s="7">
        <v>133833555343</v>
      </c>
      <c r="H26" s="7"/>
      <c r="I26" s="7">
        <f t="shared" si="0"/>
        <v>42245621350</v>
      </c>
      <c r="J26" s="7"/>
      <c r="K26" s="7">
        <v>4048757</v>
      </c>
      <c r="L26" s="7"/>
      <c r="M26" s="7">
        <v>176079176693</v>
      </c>
      <c r="N26" s="7"/>
      <c r="O26" s="7">
        <v>130152771593</v>
      </c>
      <c r="P26" s="7"/>
      <c r="Q26" s="7">
        <f t="shared" si="1"/>
        <v>45926405100</v>
      </c>
    </row>
    <row r="27" spans="1:17">
      <c r="A27" s="1" t="s">
        <v>44</v>
      </c>
      <c r="C27" s="7">
        <v>496318</v>
      </c>
      <c r="D27" s="7"/>
      <c r="E27" s="7">
        <v>92723000790</v>
      </c>
      <c r="F27" s="7"/>
      <c r="G27" s="7">
        <v>89235558257</v>
      </c>
      <c r="H27" s="7"/>
      <c r="I27" s="7">
        <f t="shared" si="0"/>
        <v>3487442533</v>
      </c>
      <c r="J27" s="7"/>
      <c r="K27" s="7">
        <v>496318</v>
      </c>
      <c r="L27" s="7"/>
      <c r="M27" s="7">
        <v>92723000790</v>
      </c>
      <c r="N27" s="7"/>
      <c r="O27" s="7">
        <v>89235558257</v>
      </c>
      <c r="P27" s="7"/>
      <c r="Q27" s="7">
        <f t="shared" si="1"/>
        <v>3487442533</v>
      </c>
    </row>
    <row r="28" spans="1:17">
      <c r="A28" s="1" t="s">
        <v>36</v>
      </c>
      <c r="C28" s="7">
        <v>1185512</v>
      </c>
      <c r="D28" s="7"/>
      <c r="E28" s="7">
        <v>51769668884</v>
      </c>
      <c r="F28" s="7"/>
      <c r="G28" s="7">
        <v>43991844740</v>
      </c>
      <c r="H28" s="7"/>
      <c r="I28" s="7">
        <f t="shared" si="0"/>
        <v>7777824144</v>
      </c>
      <c r="J28" s="7"/>
      <c r="K28" s="7">
        <v>1185512</v>
      </c>
      <c r="L28" s="7"/>
      <c r="M28" s="7">
        <v>51769668884</v>
      </c>
      <c r="N28" s="7"/>
      <c r="O28" s="7">
        <v>35479371889</v>
      </c>
      <c r="P28" s="7"/>
      <c r="Q28" s="7">
        <f t="shared" si="1"/>
        <v>16290296995</v>
      </c>
    </row>
    <row r="29" spans="1:17">
      <c r="A29" s="1" t="s">
        <v>41</v>
      </c>
      <c r="C29" s="7">
        <v>2286616</v>
      </c>
      <c r="D29" s="7"/>
      <c r="E29" s="7">
        <v>67735716917</v>
      </c>
      <c r="F29" s="7"/>
      <c r="G29" s="7">
        <v>56166092785</v>
      </c>
      <c r="H29" s="7"/>
      <c r="I29" s="7">
        <f t="shared" si="0"/>
        <v>11569624132</v>
      </c>
      <c r="J29" s="7"/>
      <c r="K29" s="7">
        <v>2286616</v>
      </c>
      <c r="L29" s="7"/>
      <c r="M29" s="7">
        <v>67735716917</v>
      </c>
      <c r="N29" s="7"/>
      <c r="O29" s="7">
        <v>39218224638</v>
      </c>
      <c r="P29" s="7"/>
      <c r="Q29" s="7">
        <f t="shared" si="1"/>
        <v>28517492279</v>
      </c>
    </row>
    <row r="30" spans="1:17">
      <c r="A30" s="1" t="s">
        <v>34</v>
      </c>
      <c r="C30" s="7">
        <v>2459728</v>
      </c>
      <c r="D30" s="7"/>
      <c r="E30" s="7">
        <v>70345314631</v>
      </c>
      <c r="F30" s="7"/>
      <c r="G30" s="7">
        <v>55552504290</v>
      </c>
      <c r="H30" s="7"/>
      <c r="I30" s="7">
        <f t="shared" si="0"/>
        <v>14792810341</v>
      </c>
      <c r="J30" s="7"/>
      <c r="K30" s="7">
        <v>2459728</v>
      </c>
      <c r="L30" s="7"/>
      <c r="M30" s="7">
        <v>70345314631</v>
      </c>
      <c r="N30" s="7"/>
      <c r="O30" s="7">
        <v>34883412274</v>
      </c>
      <c r="P30" s="7"/>
      <c r="Q30" s="7">
        <f t="shared" si="1"/>
        <v>35461902357</v>
      </c>
    </row>
    <row r="31" spans="1:17">
      <c r="A31" s="1" t="s">
        <v>27</v>
      </c>
      <c r="C31" s="7">
        <v>2570107</v>
      </c>
      <c r="D31" s="7"/>
      <c r="E31" s="7">
        <v>69593156877</v>
      </c>
      <c r="F31" s="7"/>
      <c r="G31" s="7">
        <v>64892297529</v>
      </c>
      <c r="H31" s="7"/>
      <c r="I31" s="7">
        <f t="shared" si="0"/>
        <v>4700859348</v>
      </c>
      <c r="J31" s="7"/>
      <c r="K31" s="7">
        <v>2570107</v>
      </c>
      <c r="L31" s="7"/>
      <c r="M31" s="7">
        <v>69593156877</v>
      </c>
      <c r="N31" s="7"/>
      <c r="O31" s="7">
        <v>36452284344</v>
      </c>
      <c r="P31" s="7"/>
      <c r="Q31" s="7">
        <f t="shared" si="1"/>
        <v>33140872533</v>
      </c>
    </row>
    <row r="32" spans="1:17">
      <c r="A32" s="1" t="s">
        <v>25</v>
      </c>
      <c r="C32" s="7">
        <v>4791554</v>
      </c>
      <c r="D32" s="7"/>
      <c r="E32" s="7">
        <v>85925318336</v>
      </c>
      <c r="F32" s="7"/>
      <c r="G32" s="7">
        <v>80209665232</v>
      </c>
      <c r="H32" s="7"/>
      <c r="I32" s="7">
        <f t="shared" si="0"/>
        <v>5715653104</v>
      </c>
      <c r="J32" s="7"/>
      <c r="K32" s="7">
        <v>4791554</v>
      </c>
      <c r="L32" s="7"/>
      <c r="M32" s="7">
        <v>85925318336</v>
      </c>
      <c r="N32" s="7"/>
      <c r="O32" s="7">
        <v>55525503605</v>
      </c>
      <c r="P32" s="7"/>
      <c r="Q32" s="7">
        <f t="shared" si="1"/>
        <v>30399814731</v>
      </c>
    </row>
    <row r="33" spans="1:17">
      <c r="A33" s="1" t="s">
        <v>33</v>
      </c>
      <c r="C33" s="7">
        <v>506578</v>
      </c>
      <c r="D33" s="7"/>
      <c r="E33" s="7">
        <v>33814313259</v>
      </c>
      <c r="F33" s="7"/>
      <c r="G33" s="7">
        <v>30465613584</v>
      </c>
      <c r="H33" s="7"/>
      <c r="I33" s="7">
        <f t="shared" si="0"/>
        <v>3348699675</v>
      </c>
      <c r="J33" s="7"/>
      <c r="K33" s="7">
        <v>506578</v>
      </c>
      <c r="L33" s="7"/>
      <c r="M33" s="7">
        <v>33814313259</v>
      </c>
      <c r="N33" s="7"/>
      <c r="O33" s="7">
        <v>21924308308</v>
      </c>
      <c r="P33" s="7"/>
      <c r="Q33" s="7">
        <f t="shared" si="1"/>
        <v>11890004951</v>
      </c>
    </row>
    <row r="34" spans="1:17">
      <c r="A34" s="1" t="s">
        <v>43</v>
      </c>
      <c r="C34" s="7">
        <v>3423132</v>
      </c>
      <c r="D34" s="7"/>
      <c r="E34" s="7">
        <v>98816277147</v>
      </c>
      <c r="F34" s="7"/>
      <c r="G34" s="7">
        <v>74928004507</v>
      </c>
      <c r="H34" s="7"/>
      <c r="I34" s="7">
        <f t="shared" si="0"/>
        <v>23888272640</v>
      </c>
      <c r="J34" s="7"/>
      <c r="K34" s="7">
        <v>3423132</v>
      </c>
      <c r="L34" s="7"/>
      <c r="M34" s="7">
        <v>98816277147</v>
      </c>
      <c r="N34" s="7"/>
      <c r="O34" s="7">
        <v>74928004507</v>
      </c>
      <c r="P34" s="7"/>
      <c r="Q34" s="7">
        <f t="shared" si="1"/>
        <v>23888272640</v>
      </c>
    </row>
    <row r="35" spans="1:17">
      <c r="A35" s="1" t="s">
        <v>74</v>
      </c>
      <c r="C35" s="7">
        <v>133237</v>
      </c>
      <c r="D35" s="7"/>
      <c r="E35" s="7">
        <v>128437170092</v>
      </c>
      <c r="F35" s="7"/>
      <c r="G35" s="7">
        <v>128759439204</v>
      </c>
      <c r="H35" s="7"/>
      <c r="I35" s="7">
        <f t="shared" si="0"/>
        <v>-322269112</v>
      </c>
      <c r="J35" s="7"/>
      <c r="K35" s="7">
        <v>133237</v>
      </c>
      <c r="L35" s="7"/>
      <c r="M35" s="7">
        <v>128437170092</v>
      </c>
      <c r="N35" s="7"/>
      <c r="O35" s="7">
        <v>128759439204</v>
      </c>
      <c r="P35" s="7"/>
      <c r="Q35" s="7">
        <f t="shared" si="1"/>
        <v>-322269112</v>
      </c>
    </row>
    <row r="36" spans="1:17">
      <c r="A36" s="1" t="s">
        <v>60</v>
      </c>
      <c r="C36" s="7">
        <v>105000</v>
      </c>
      <c r="D36" s="7"/>
      <c r="E36" s="7">
        <v>102356444531</v>
      </c>
      <c r="F36" s="7"/>
      <c r="G36" s="7">
        <v>98473198497</v>
      </c>
      <c r="H36" s="7"/>
      <c r="I36" s="7">
        <f t="shared" si="0"/>
        <v>3883246034</v>
      </c>
      <c r="J36" s="7"/>
      <c r="K36" s="7">
        <v>105000</v>
      </c>
      <c r="L36" s="7"/>
      <c r="M36" s="7">
        <v>102356444531</v>
      </c>
      <c r="N36" s="7"/>
      <c r="O36" s="7">
        <v>98506627844</v>
      </c>
      <c r="P36" s="7"/>
      <c r="Q36" s="7">
        <f t="shared" si="1"/>
        <v>3849816687</v>
      </c>
    </row>
    <row r="37" spans="1:17">
      <c r="A37" s="1" t="s">
        <v>89</v>
      </c>
      <c r="C37" s="7">
        <v>120000</v>
      </c>
      <c r="D37" s="7"/>
      <c r="E37" s="7">
        <v>101861534250</v>
      </c>
      <c r="F37" s="7"/>
      <c r="G37" s="7">
        <v>100698248248</v>
      </c>
      <c r="H37" s="7"/>
      <c r="I37" s="7">
        <f t="shared" si="0"/>
        <v>1163286002</v>
      </c>
      <c r="J37" s="7"/>
      <c r="K37" s="7">
        <v>120000</v>
      </c>
      <c r="L37" s="7"/>
      <c r="M37" s="7">
        <v>101861534250</v>
      </c>
      <c r="N37" s="7"/>
      <c r="O37" s="7">
        <v>100698248248</v>
      </c>
      <c r="P37" s="7"/>
      <c r="Q37" s="7">
        <f t="shared" si="1"/>
        <v>1163286002</v>
      </c>
    </row>
    <row r="38" spans="1:17">
      <c r="A38" s="1" t="s">
        <v>71</v>
      </c>
      <c r="C38" s="7">
        <v>59500</v>
      </c>
      <c r="D38" s="7"/>
      <c r="E38" s="7">
        <v>49990572566</v>
      </c>
      <c r="F38" s="7"/>
      <c r="G38" s="7">
        <v>50008697430</v>
      </c>
      <c r="H38" s="7"/>
      <c r="I38" s="7">
        <f t="shared" si="0"/>
        <v>-18124864</v>
      </c>
      <c r="J38" s="7"/>
      <c r="K38" s="7">
        <v>59500</v>
      </c>
      <c r="L38" s="7"/>
      <c r="M38" s="7">
        <v>49990572566</v>
      </c>
      <c r="N38" s="7"/>
      <c r="O38" s="7">
        <v>50008697430</v>
      </c>
      <c r="P38" s="7"/>
      <c r="Q38" s="7">
        <f t="shared" si="1"/>
        <v>-18124864</v>
      </c>
    </row>
    <row r="39" spans="1:17">
      <c r="A39" s="1" t="s">
        <v>85</v>
      </c>
      <c r="C39" s="7">
        <v>107547</v>
      </c>
      <c r="D39" s="7"/>
      <c r="E39" s="7">
        <v>100753274158</v>
      </c>
      <c r="F39" s="7"/>
      <c r="G39" s="7">
        <v>100017104635</v>
      </c>
      <c r="H39" s="7"/>
      <c r="I39" s="7">
        <f t="shared" si="0"/>
        <v>736169523</v>
      </c>
      <c r="J39" s="7"/>
      <c r="K39" s="7">
        <v>107547</v>
      </c>
      <c r="L39" s="7"/>
      <c r="M39" s="7">
        <v>100753274158</v>
      </c>
      <c r="N39" s="7"/>
      <c r="O39" s="7">
        <v>100017104635</v>
      </c>
      <c r="P39" s="7"/>
      <c r="Q39" s="7">
        <f t="shared" si="1"/>
        <v>736169523</v>
      </c>
    </row>
    <row r="40" spans="1:17">
      <c r="A40" s="1" t="s">
        <v>68</v>
      </c>
      <c r="C40" s="7">
        <v>500000</v>
      </c>
      <c r="D40" s="7"/>
      <c r="E40" s="7">
        <v>427392521062</v>
      </c>
      <c r="F40" s="7"/>
      <c r="G40" s="7">
        <v>418826482275</v>
      </c>
      <c r="H40" s="7"/>
      <c r="I40" s="7">
        <f t="shared" si="0"/>
        <v>8566038787</v>
      </c>
      <c r="J40" s="7"/>
      <c r="K40" s="7">
        <v>500000</v>
      </c>
      <c r="L40" s="7"/>
      <c r="M40" s="7">
        <v>427392521062</v>
      </c>
      <c r="N40" s="7"/>
      <c r="O40" s="7">
        <v>414220635961</v>
      </c>
      <c r="P40" s="7"/>
      <c r="Q40" s="7">
        <f t="shared" si="1"/>
        <v>13171885101</v>
      </c>
    </row>
    <row r="41" spans="1:17">
      <c r="A41" s="1" t="s">
        <v>87</v>
      </c>
      <c r="C41" s="7">
        <v>113040</v>
      </c>
      <c r="D41" s="7"/>
      <c r="E41" s="7">
        <v>99984971238</v>
      </c>
      <c r="F41" s="7"/>
      <c r="G41" s="7">
        <v>100020452309</v>
      </c>
      <c r="H41" s="7"/>
      <c r="I41" s="7">
        <f t="shared" si="0"/>
        <v>-35481071</v>
      </c>
      <c r="J41" s="7"/>
      <c r="K41" s="7">
        <v>113040</v>
      </c>
      <c r="L41" s="7"/>
      <c r="M41" s="7">
        <v>99984971238</v>
      </c>
      <c r="N41" s="7"/>
      <c r="O41" s="7">
        <v>100020452309</v>
      </c>
      <c r="P41" s="7"/>
      <c r="Q41" s="7">
        <f t="shared" si="1"/>
        <v>-35481071</v>
      </c>
    </row>
    <row r="42" spans="1:17">
      <c r="A42" s="1" t="s">
        <v>54</v>
      </c>
      <c r="C42" s="7">
        <v>549121</v>
      </c>
      <c r="D42" s="7"/>
      <c r="E42" s="7">
        <v>505664148146</v>
      </c>
      <c r="F42" s="7"/>
      <c r="G42" s="7">
        <v>495452348770</v>
      </c>
      <c r="H42" s="7"/>
      <c r="I42" s="7">
        <f t="shared" si="0"/>
        <v>10211799376</v>
      </c>
      <c r="J42" s="7"/>
      <c r="K42" s="7">
        <v>549121</v>
      </c>
      <c r="L42" s="7"/>
      <c r="M42" s="7">
        <v>505664148146</v>
      </c>
      <c r="N42" s="7"/>
      <c r="O42" s="7">
        <v>453899518525</v>
      </c>
      <c r="P42" s="7"/>
      <c r="Q42" s="7">
        <f t="shared" si="1"/>
        <v>51764629621</v>
      </c>
    </row>
    <row r="43" spans="1:17">
      <c r="A43" s="1" t="s">
        <v>58</v>
      </c>
      <c r="C43" s="7">
        <v>310000</v>
      </c>
      <c r="D43" s="7"/>
      <c r="E43" s="7">
        <v>271589815422</v>
      </c>
      <c r="F43" s="7"/>
      <c r="G43" s="7">
        <v>262099025939</v>
      </c>
      <c r="H43" s="7"/>
      <c r="I43" s="7">
        <f t="shared" si="0"/>
        <v>9490789483</v>
      </c>
      <c r="J43" s="7"/>
      <c r="K43" s="7">
        <v>310000</v>
      </c>
      <c r="L43" s="7"/>
      <c r="M43" s="7">
        <v>271589815422</v>
      </c>
      <c r="N43" s="7"/>
      <c r="O43" s="7">
        <v>247250806062</v>
      </c>
      <c r="P43" s="7"/>
      <c r="Q43" s="7">
        <f t="shared" si="1"/>
        <v>24339009360</v>
      </c>
    </row>
    <row r="44" spans="1:17">
      <c r="A44" s="1" t="s">
        <v>63</v>
      </c>
      <c r="C44" s="7">
        <v>120000</v>
      </c>
      <c r="D44" s="7"/>
      <c r="E44" s="7">
        <v>103541229750</v>
      </c>
      <c r="F44" s="7"/>
      <c r="G44" s="7">
        <v>101741556000</v>
      </c>
      <c r="H44" s="7"/>
      <c r="I44" s="7">
        <f t="shared" si="0"/>
        <v>1799673750</v>
      </c>
      <c r="J44" s="7"/>
      <c r="K44" s="7">
        <v>120000</v>
      </c>
      <c r="L44" s="7"/>
      <c r="M44" s="7">
        <v>103541229750</v>
      </c>
      <c r="N44" s="7"/>
      <c r="O44" s="7">
        <v>96976131176</v>
      </c>
      <c r="P44" s="7"/>
      <c r="Q44" s="7">
        <f t="shared" si="1"/>
        <v>6565098574</v>
      </c>
    </row>
    <row r="45" spans="1:17">
      <c r="A45" s="1" t="s">
        <v>65</v>
      </c>
      <c r="C45" s="7">
        <v>65000</v>
      </c>
      <c r="D45" s="7"/>
      <c r="E45" s="7">
        <v>60068610590</v>
      </c>
      <c r="F45" s="7"/>
      <c r="G45" s="7">
        <v>60068610590</v>
      </c>
      <c r="H45" s="7"/>
      <c r="I45" s="7">
        <f t="shared" si="0"/>
        <v>0</v>
      </c>
      <c r="J45" s="7"/>
      <c r="K45" s="7">
        <v>65000</v>
      </c>
      <c r="L45" s="7"/>
      <c r="M45" s="7">
        <v>60068610590</v>
      </c>
      <c r="N45" s="7"/>
      <c r="O45" s="7">
        <v>59424668768</v>
      </c>
      <c r="P45" s="7"/>
      <c r="Q45" s="7">
        <f t="shared" si="1"/>
        <v>643941822</v>
      </c>
    </row>
    <row r="46" spans="1:17">
      <c r="A46" s="1" t="s">
        <v>80</v>
      </c>
      <c r="C46" s="7">
        <v>75000</v>
      </c>
      <c r="D46" s="7"/>
      <c r="E46" s="7">
        <v>69985562817</v>
      </c>
      <c r="F46" s="7"/>
      <c r="G46" s="7">
        <v>70010937181</v>
      </c>
      <c r="H46" s="7"/>
      <c r="I46" s="7">
        <f t="shared" si="0"/>
        <v>-25374364</v>
      </c>
      <c r="J46" s="7"/>
      <c r="K46" s="7">
        <v>75000</v>
      </c>
      <c r="L46" s="7"/>
      <c r="M46" s="7">
        <v>69985562817</v>
      </c>
      <c r="N46" s="7"/>
      <c r="O46" s="7">
        <v>70010937181</v>
      </c>
      <c r="P46" s="7"/>
      <c r="Q46" s="7">
        <f t="shared" si="1"/>
        <v>-25374364</v>
      </c>
    </row>
    <row r="47" spans="1:17">
      <c r="A47" s="1" t="s">
        <v>77</v>
      </c>
      <c r="C47" s="7">
        <v>56700</v>
      </c>
      <c r="D47" s="7"/>
      <c r="E47" s="7">
        <v>51294562175</v>
      </c>
      <c r="F47" s="7"/>
      <c r="G47" s="7">
        <v>51196336648</v>
      </c>
      <c r="H47" s="7"/>
      <c r="I47" s="7">
        <f t="shared" si="0"/>
        <v>98225527</v>
      </c>
      <c r="J47" s="7"/>
      <c r="K47" s="7">
        <v>56700</v>
      </c>
      <c r="L47" s="7"/>
      <c r="M47" s="7">
        <v>51294562175</v>
      </c>
      <c r="N47" s="7"/>
      <c r="O47" s="7">
        <v>51196336648</v>
      </c>
      <c r="P47" s="7"/>
      <c r="Q47" s="7">
        <f t="shared" si="1"/>
        <v>98225527</v>
      </c>
    </row>
    <row r="48" spans="1:17">
      <c r="A48" s="1" t="s">
        <v>82</v>
      </c>
      <c r="C48" s="7">
        <v>112248</v>
      </c>
      <c r="D48" s="7"/>
      <c r="E48" s="7">
        <v>100422315787</v>
      </c>
      <c r="F48" s="7"/>
      <c r="G48" s="7">
        <v>100017897177</v>
      </c>
      <c r="H48" s="7"/>
      <c r="I48" s="7">
        <f t="shared" si="0"/>
        <v>404418610</v>
      </c>
      <c r="J48" s="7"/>
      <c r="K48" s="7">
        <v>112248</v>
      </c>
      <c r="L48" s="7"/>
      <c r="M48" s="7">
        <v>100422315787</v>
      </c>
      <c r="N48" s="7"/>
      <c r="O48" s="7">
        <v>100017897177</v>
      </c>
      <c r="P48" s="7"/>
      <c r="Q48" s="7">
        <f t="shared" si="1"/>
        <v>404418610</v>
      </c>
    </row>
    <row r="49" spans="3:17" ht="24.75" thickBot="1">
      <c r="C49" s="7"/>
      <c r="D49" s="7"/>
      <c r="E49" s="8">
        <f>SUM(E8:E48)</f>
        <v>4130694225649</v>
      </c>
      <c r="F49" s="7"/>
      <c r="G49" s="8">
        <f>SUM(G8:G48)</f>
        <v>3825938511395</v>
      </c>
      <c r="H49" s="7"/>
      <c r="I49" s="8">
        <f>SUM(I8:I48)</f>
        <v>304755714254</v>
      </c>
      <c r="J49" s="7"/>
      <c r="K49" s="7"/>
      <c r="L49" s="7"/>
      <c r="M49" s="8">
        <f>SUM(M8:M48)</f>
        <v>4130694225649</v>
      </c>
      <c r="N49" s="7"/>
      <c r="O49" s="8">
        <f>SUM(O8:O48)</f>
        <v>3363634346593</v>
      </c>
      <c r="P49" s="7"/>
      <c r="Q49" s="8">
        <f>SUM(Q8:Q48)</f>
        <v>767059879056</v>
      </c>
    </row>
    <row r="50" spans="3:17" ht="24.75" thickTop="1">
      <c r="I50" s="11"/>
      <c r="J50" s="11"/>
      <c r="K50" s="11"/>
      <c r="L50" s="11"/>
      <c r="M50" s="11"/>
      <c r="N50" s="11"/>
      <c r="O50" s="11"/>
      <c r="P50" s="11"/>
      <c r="Q50" s="11"/>
    </row>
    <row r="54" spans="3:17">
      <c r="I54" s="11"/>
      <c r="J54" s="11"/>
      <c r="K54" s="11"/>
      <c r="L54" s="11"/>
      <c r="M54" s="11"/>
      <c r="N54" s="11"/>
      <c r="O54" s="11"/>
      <c r="P54" s="11"/>
      <c r="Q54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2023-04-29T08:02:24Z</dcterms:created>
  <dcterms:modified xsi:type="dcterms:W3CDTF">2023-04-30T10:34:10Z</dcterms:modified>
</cp:coreProperties>
</file>