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E3C35DA7-B598-47AA-89BB-D4CEE70674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0" i="13"/>
  <c r="K9" i="13"/>
  <c r="K8" i="13"/>
  <c r="G10" i="13"/>
  <c r="G9" i="13"/>
  <c r="G8" i="13"/>
  <c r="E10" i="13"/>
  <c r="I10" i="13"/>
  <c r="Q2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8" i="12"/>
  <c r="C29" i="12"/>
  <c r="E29" i="12"/>
  <c r="G29" i="12"/>
  <c r="I29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8" i="12"/>
  <c r="K29" i="12"/>
  <c r="M29" i="12"/>
  <c r="O29" i="12"/>
  <c r="U3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8" i="11"/>
  <c r="K3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8" i="11"/>
  <c r="C38" i="11"/>
  <c r="E38" i="11"/>
  <c r="G38" i="11"/>
  <c r="I38" i="11"/>
  <c r="M38" i="11"/>
  <c r="O38" i="11"/>
  <c r="Q38" i="11"/>
  <c r="S3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8" i="11"/>
  <c r="Q20" i="10"/>
  <c r="O20" i="10"/>
  <c r="M20" i="10"/>
  <c r="I20" i="10"/>
  <c r="E20" i="10"/>
  <c r="G20" i="10"/>
  <c r="I53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4" i="9"/>
  <c r="I55" i="9"/>
  <c r="I56" i="9"/>
  <c r="I8" i="9"/>
  <c r="O57" i="9"/>
  <c r="M57" i="9"/>
  <c r="G57" i="9"/>
  <c r="E57" i="9"/>
  <c r="O10" i="8"/>
  <c r="Q10" i="8"/>
  <c r="S10" i="8"/>
  <c r="S9" i="8"/>
  <c r="S8" i="8"/>
  <c r="M9" i="8"/>
  <c r="M8" i="8"/>
  <c r="I10" i="8"/>
  <c r="K10" i="8"/>
  <c r="T14" i="7"/>
  <c r="T17" i="7"/>
  <c r="S13" i="7"/>
  <c r="Q13" i="7"/>
  <c r="O13" i="7"/>
  <c r="M13" i="7"/>
  <c r="K13" i="7"/>
  <c r="I13" i="7"/>
  <c r="S10" i="6"/>
  <c r="K10" i="6"/>
  <c r="M10" i="6"/>
  <c r="O10" i="6"/>
  <c r="Q10" i="6"/>
  <c r="K9" i="4"/>
  <c r="AK31" i="3"/>
  <c r="Y39" i="1"/>
  <c r="AI31" i="3"/>
  <c r="AG31" i="3"/>
  <c r="AA31" i="3"/>
  <c r="W31" i="3"/>
  <c r="S31" i="3"/>
  <c r="Q31" i="3"/>
  <c r="W39" i="1"/>
  <c r="U39" i="1"/>
  <c r="O39" i="1"/>
  <c r="K39" i="1"/>
  <c r="G39" i="1"/>
  <c r="E39" i="1"/>
  <c r="Q57" i="9" l="1"/>
  <c r="I57" i="9"/>
  <c r="M10" i="8"/>
</calcChain>
</file>

<file path=xl/sharedStrings.xml><?xml version="1.0" encoding="utf-8"?>
<sst xmlns="http://schemas.openxmlformats.org/spreadsheetml/2006/main" count="678" uniqueCount="173">
  <si>
    <t>صندوق سرمایه‌گذاری تضمین اصل سرمایه مفید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</si>
  <si>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</si>
  <si>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</si>
  <si>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</si>
  <si>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</si>
  <si>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</si>
  <si>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</si>
  <si>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</si>
  <si>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</si>
  <si>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</si>
  <si>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</si>
  <si>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</si>
  <si>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</si>
  <si>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</si>
  <si>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</si>
  <si>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</si>
  <si>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بین المللی توسعه ص. معادن غدیر</t>
  </si>
  <si>
    <t>پالایش نفت اصفهان</t>
  </si>
  <si>
    <t>پتروشیمی پردیس</t>
  </si>
  <si>
    <t>داروپخش‌ (هلدینگ‌</t>
  </si>
  <si>
    <t>داروسازی شهید قاضی</t>
  </si>
  <si>
    <t>زعفران0210نگین بهرامن(پ)</t>
  </si>
  <si>
    <t>زعفران0210نگین وحدت جام(پ)</t>
  </si>
  <si>
    <t>س.ص.بازنشستگی کارکنان بانکها</t>
  </si>
  <si>
    <t>سرمایه گذاری تامین اجتماعی</t>
  </si>
  <si>
    <t>سرمایه گذاری سبحان</t>
  </si>
  <si>
    <t>سرمایه گذاری صبا تامین</t>
  </si>
  <si>
    <t>سرمایه گذاری صدرتامین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</si>
  <si>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</si>
  <si>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</si>
  <si>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</si>
  <si>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</si>
  <si>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</si>
  <si>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</si>
  <si>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</si>
  <si>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صنایع فروآلیاژ ایران</t>
  </si>
  <si>
    <t>فجر انرژی خلیج فارس</t>
  </si>
  <si>
    <t>گسترش نفت و گاز پارسیان</t>
  </si>
  <si>
    <t>مبین انرژی خلیج فارس</t>
  </si>
  <si>
    <t>ملی شیمی کشاورز</t>
  </si>
  <si>
    <t>نفت سپاهان</t>
  </si>
  <si>
    <t>کارخانجات‌داروپخش‌</t>
  </si>
  <si>
    <t>سرمایه گذاری سیمان تامین</t>
  </si>
  <si>
    <t>کشاورزی و دامپروری فجر اصفهان</t>
  </si>
  <si>
    <t>ح . سرمایه گذاری صدرتامین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</si>
  <si>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</si>
  <si>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</si>
  <si>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</si>
  <si>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</si>
  <si>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</si>
  <si>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</si>
  <si>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</si>
  <si>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</si>
  <si>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</si>
  <si>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اسنادخزانه-م6بودجه99-020321</t>
  </si>
  <si>
    <t>بله</t>
  </si>
  <si>
    <t>1399/08/27</t>
  </si>
  <si>
    <t>1402/03/21</t>
  </si>
  <si>
    <t>اسنادخزانه-م7بودجه99-020704</t>
  </si>
  <si>
    <t>1399/09/25</t>
  </si>
  <si>
    <t>1402/07/04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</si>
  <si>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</si>
  <si>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</si>
  <si>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</si>
  <si>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</si>
  <si>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</si>
  <si>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تجارت0206</t>
  </si>
  <si>
    <t>1401/07/02</t>
  </si>
  <si>
    <t>1402/06/28</t>
  </si>
  <si>
    <t>گام بانک صادرات ایران0206</t>
  </si>
  <si>
    <t>1402/06/31</t>
  </si>
  <si>
    <t>گام بانک صادرات ایران0207</t>
  </si>
  <si>
    <t>1402/07/30</t>
  </si>
  <si>
    <t>گواهی اعتبار مولد رفاه0202</t>
  </si>
  <si>
    <t>1401/03/17</t>
  </si>
  <si>
    <t>گواهی اعتبار مولد سامان0204</t>
  </si>
  <si>
    <t>1401/05/01</t>
  </si>
  <si>
    <t>1402/04/31</t>
  </si>
  <si>
    <t>گواهی اعتبار مولد سامان0207</t>
  </si>
  <si>
    <t>1401/08/01</t>
  </si>
  <si>
    <t>گواهی اعتبار مولد سپه0208</t>
  </si>
  <si>
    <t>1401/09/01</t>
  </si>
  <si>
    <t>1402/08/30</t>
  </si>
  <si>
    <t>گواهی اعتبار مولد شهر0203</t>
  </si>
  <si>
    <t>1402/03/31</t>
  </si>
  <si>
    <t>گواهی اعتبارمولد رفاه0208</t>
  </si>
  <si>
    <t>گواهی اعتبارمولد صنعت020930</t>
  </si>
  <si>
    <t>1401/10/01</t>
  </si>
  <si>
    <t>1402/09/30</t>
  </si>
  <si>
    <t>اسنادخزانه-م20بودجه98-020806</t>
  </si>
  <si>
    <t>1399/02/20</t>
  </si>
  <si>
    <t>1402/08/06</t>
  </si>
  <si>
    <t>گواهی اعتبار مولد رفاه0205</t>
  </si>
  <si>
    <t>1401/06/01</t>
  </si>
  <si>
    <t>گواهی اعتبار مولد رفاه0207</t>
  </si>
  <si>
    <t>مرابحه عام دولت4-ش.خ 0206</t>
  </si>
  <si>
    <t>1399/06/12</t>
  </si>
  <si>
    <t>1402/06/12</t>
  </si>
  <si>
    <t>مرابحه عام دولت3-ش.خ0211</t>
  </si>
  <si>
    <t>1399/03/13</t>
  </si>
  <si>
    <t>1402/11/13</t>
  </si>
  <si>
    <t>اسنادخزانه-م10بودجه99-020807</t>
  </si>
  <si>
    <t>1399/11/21</t>
  </si>
  <si>
    <t>1402/08/07</t>
  </si>
  <si>
    <t>مرابحه عام دولت104-ش.خ020303</t>
  </si>
  <si>
    <t>1401/03/03</t>
  </si>
  <si>
    <t>1402/03/03</t>
  </si>
  <si>
    <t>گواهی اعتبار مولد سامان0206</t>
  </si>
  <si>
    <t>1401/07/01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</si>
  <si>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</si>
  <si>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</si>
  <si>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</si>
  <si>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</si>
  <si>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</si>
  <si>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0.27%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</si>
  <si>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</si>
  <si>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</si>
  <si>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</si>
  <si>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</si>
  <si>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</si>
  <si>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</si>
  <si>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</si>
  <si>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</si>
  <si>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</si>
  <si>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</si>
  <si>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</si>
  <si>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</si>
  <si>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</si>
  <si>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</si>
  <si>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</si>
  <si>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</si>
  <si>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</si>
  <si>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</si>
  <si>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</si>
  <si>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</si>
  <si>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</si>
  <si>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</si>
  <si>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</si>
  <si>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</si>
  <si>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</si>
  <si>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</si>
  <si>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</si>
  <si>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</si>
  <si>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</si>
  <si>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</si>
  <si>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</si>
  <si>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</si>
  <si>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1402/02/25</t>
  </si>
  <si>
    <t>1402/02/20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</si>
  <si>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</si>
  <si>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</si>
  <si>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</si>
  <si>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</si>
  <si>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</si>
  <si>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</si>
  <si>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</si>
  <si>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</si>
  <si>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</si>
  <si>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</si>
  <si>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</si>
  <si>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</si>
  <si>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</si>
  <si>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</si>
  <si>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</si>
  <si>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</si>
  <si>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</si>
  <si>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</si>
  <si>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</si>
  <si>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1402/02/01</t>
  </si>
  <si>
    <t>جلوگیری از نوسانات ناگهانی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</si>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</sst>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10</xdr:col>
          <xdr:colOff>238125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E021294-D29B-E8E4-E3D8-CE5D8ED41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69CFF-E72F-48DA-A35D-BDCEFC69AA65}">
  <dimension ref="A1"/>
  <sheetViews>
    <sheetView rightToLeft="1" view="pageBreakPreview" zoomScale="60" zoomScaleNormal="100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10</xdr:col>
                <xdr:colOff>238125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23"/>
  <sheetViews>
    <sheetView rightToLeft="1" workbookViewId="0">
      <selection activeCell="T23" sqref="T20:T23"/>
    </sheetView>
  </sheetViews>
  <sheetFormatPr defaultRowHeight="24"/>
  <cols>
    <col min="1" max="1" width="40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4.285156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K6" s="19" t="s">
        <v>134</v>
      </c>
      <c r="L6" s="19" t="s">
        <v>134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</row>
    <row r="7" spans="1:17" ht="24.75">
      <c r="A7" s="19" t="s">
        <v>3</v>
      </c>
      <c r="C7" s="19" t="s">
        <v>7</v>
      </c>
      <c r="E7" s="19" t="s">
        <v>149</v>
      </c>
      <c r="G7" s="19" t="s">
        <v>150</v>
      </c>
      <c r="I7" s="19" t="s">
        <v>152</v>
      </c>
      <c r="K7" s="19" t="s">
        <v>7</v>
      </c>
      <c r="M7" s="19" t="s">
        <v>149</v>
      </c>
      <c r="O7" s="19" t="s">
        <v>150</v>
      </c>
      <c r="Q7" s="19" t="s">
        <v>152</v>
      </c>
    </row>
    <row r="8" spans="1:17">
      <c r="A8" s="1" t="s">
        <v>21</v>
      </c>
      <c r="C8" s="7">
        <v>4965</v>
      </c>
      <c r="D8" s="7"/>
      <c r="E8" s="7">
        <v>1857406508</v>
      </c>
      <c r="F8" s="7"/>
      <c r="G8" s="7">
        <v>1897031172</v>
      </c>
      <c r="H8" s="7"/>
      <c r="I8" s="7">
        <v>-39624664</v>
      </c>
      <c r="J8" s="7"/>
      <c r="K8" s="7">
        <v>4965</v>
      </c>
      <c r="L8" s="7"/>
      <c r="M8" s="7">
        <v>1857406508</v>
      </c>
      <c r="N8" s="7"/>
      <c r="O8" s="7">
        <v>1897031172</v>
      </c>
      <c r="P8" s="7"/>
      <c r="Q8" s="7">
        <v>-39624664</v>
      </c>
    </row>
    <row r="9" spans="1:17">
      <c r="A9" s="1" t="s">
        <v>28</v>
      </c>
      <c r="C9" s="7">
        <v>2000000</v>
      </c>
      <c r="D9" s="7"/>
      <c r="E9" s="7">
        <v>15884158683</v>
      </c>
      <c r="F9" s="7"/>
      <c r="G9" s="7">
        <v>15776544927</v>
      </c>
      <c r="H9" s="7"/>
      <c r="I9" s="7">
        <v>107613756</v>
      </c>
      <c r="J9" s="7"/>
      <c r="K9" s="7">
        <v>2000000</v>
      </c>
      <c r="L9" s="7"/>
      <c r="M9" s="7">
        <v>15884158683</v>
      </c>
      <c r="N9" s="7"/>
      <c r="O9" s="7">
        <v>15776544927</v>
      </c>
      <c r="P9" s="7"/>
      <c r="Q9" s="7">
        <v>107613756</v>
      </c>
    </row>
    <row r="10" spans="1:17">
      <c r="A10" s="1" t="s">
        <v>33</v>
      </c>
      <c r="C10" s="7">
        <v>200000</v>
      </c>
      <c r="D10" s="7"/>
      <c r="E10" s="7">
        <v>7372647354</v>
      </c>
      <c r="F10" s="7"/>
      <c r="G10" s="7">
        <v>7350005671</v>
      </c>
      <c r="H10" s="7"/>
      <c r="I10" s="7">
        <v>22641683</v>
      </c>
      <c r="J10" s="7"/>
      <c r="K10" s="7">
        <v>200000</v>
      </c>
      <c r="L10" s="7"/>
      <c r="M10" s="7">
        <v>7372647354</v>
      </c>
      <c r="N10" s="7"/>
      <c r="O10" s="7">
        <v>7350005671</v>
      </c>
      <c r="P10" s="7"/>
      <c r="Q10" s="7">
        <v>22641683</v>
      </c>
    </row>
    <row r="11" spans="1:17">
      <c r="A11" s="1" t="s">
        <v>39</v>
      </c>
      <c r="C11" s="7">
        <v>1999999</v>
      </c>
      <c r="D11" s="7"/>
      <c r="E11" s="7">
        <v>17498379166</v>
      </c>
      <c r="F11" s="7"/>
      <c r="G11" s="7">
        <v>17634438072</v>
      </c>
      <c r="H11" s="7"/>
      <c r="I11" s="7">
        <v>-136058906</v>
      </c>
      <c r="J11" s="7"/>
      <c r="K11" s="7">
        <v>1999999</v>
      </c>
      <c r="L11" s="7"/>
      <c r="M11" s="7">
        <v>17498379166</v>
      </c>
      <c r="N11" s="7"/>
      <c r="O11" s="7">
        <v>17634438072</v>
      </c>
      <c r="P11" s="7"/>
      <c r="Q11" s="7">
        <v>-136058906</v>
      </c>
    </row>
    <row r="12" spans="1:17">
      <c r="A12" s="1" t="s">
        <v>22</v>
      </c>
      <c r="C12" s="7">
        <v>37766</v>
      </c>
      <c r="D12" s="7"/>
      <c r="E12" s="7">
        <v>14309224045</v>
      </c>
      <c r="F12" s="7"/>
      <c r="G12" s="7">
        <v>14326244601</v>
      </c>
      <c r="H12" s="7"/>
      <c r="I12" s="7">
        <v>-17020556</v>
      </c>
      <c r="J12" s="7"/>
      <c r="K12" s="7">
        <v>37766</v>
      </c>
      <c r="L12" s="7"/>
      <c r="M12" s="7">
        <v>14309224045</v>
      </c>
      <c r="N12" s="7"/>
      <c r="O12" s="7">
        <v>14326244601</v>
      </c>
      <c r="P12" s="7"/>
      <c r="Q12" s="7">
        <v>-17020556</v>
      </c>
    </row>
    <row r="13" spans="1:17">
      <c r="A13" s="1" t="s">
        <v>30</v>
      </c>
      <c r="C13" s="7">
        <v>901368</v>
      </c>
      <c r="D13" s="7"/>
      <c r="E13" s="7">
        <v>20303426746</v>
      </c>
      <c r="F13" s="7"/>
      <c r="G13" s="7">
        <v>20019466241</v>
      </c>
      <c r="H13" s="7"/>
      <c r="I13" s="7">
        <v>283960505</v>
      </c>
      <c r="J13" s="7"/>
      <c r="K13" s="7">
        <v>901368</v>
      </c>
      <c r="L13" s="7"/>
      <c r="M13" s="7">
        <v>20303426746</v>
      </c>
      <c r="N13" s="7"/>
      <c r="O13" s="7">
        <v>20019466241</v>
      </c>
      <c r="P13" s="7"/>
      <c r="Q13" s="7">
        <v>283960505</v>
      </c>
    </row>
    <row r="14" spans="1:17">
      <c r="A14" s="1" t="s">
        <v>16</v>
      </c>
      <c r="C14" s="7">
        <v>1381172</v>
      </c>
      <c r="D14" s="7"/>
      <c r="E14" s="7">
        <v>38995237942</v>
      </c>
      <c r="F14" s="7"/>
      <c r="G14" s="7">
        <v>39299620298</v>
      </c>
      <c r="H14" s="7"/>
      <c r="I14" s="7">
        <v>-304382356</v>
      </c>
      <c r="J14" s="7"/>
      <c r="K14" s="7">
        <v>1381172</v>
      </c>
      <c r="L14" s="7"/>
      <c r="M14" s="7">
        <v>38995237942</v>
      </c>
      <c r="N14" s="7"/>
      <c r="O14" s="7">
        <v>39299620298</v>
      </c>
      <c r="P14" s="7"/>
      <c r="Q14" s="7">
        <v>-304382356</v>
      </c>
    </row>
    <row r="15" spans="1:17">
      <c r="A15" s="1" t="s">
        <v>104</v>
      </c>
      <c r="C15" s="7">
        <v>100000</v>
      </c>
      <c r="D15" s="7"/>
      <c r="E15" s="7">
        <v>99741382595</v>
      </c>
      <c r="F15" s="7"/>
      <c r="G15" s="7">
        <v>99515609375</v>
      </c>
      <c r="H15" s="7"/>
      <c r="I15" s="7">
        <v>225773220</v>
      </c>
      <c r="J15" s="7"/>
      <c r="K15" s="7">
        <v>100000</v>
      </c>
      <c r="L15" s="7"/>
      <c r="M15" s="7">
        <v>99741382595</v>
      </c>
      <c r="N15" s="7"/>
      <c r="O15" s="7">
        <v>99515609375</v>
      </c>
      <c r="P15" s="7"/>
      <c r="Q15" s="7">
        <v>225773220</v>
      </c>
    </row>
    <row r="16" spans="1:17">
      <c r="A16" s="1" t="s">
        <v>73</v>
      </c>
      <c r="C16" s="7">
        <v>105000</v>
      </c>
      <c r="D16" s="7"/>
      <c r="E16" s="7">
        <v>105000000000</v>
      </c>
      <c r="F16" s="7"/>
      <c r="G16" s="7">
        <v>102356444531</v>
      </c>
      <c r="H16" s="7"/>
      <c r="I16" s="7">
        <v>2643555469</v>
      </c>
      <c r="J16" s="7"/>
      <c r="K16" s="7">
        <v>105000</v>
      </c>
      <c r="L16" s="7"/>
      <c r="M16" s="7">
        <v>105000000000</v>
      </c>
      <c r="N16" s="7"/>
      <c r="O16" s="7">
        <v>102356444531</v>
      </c>
      <c r="P16" s="7"/>
      <c r="Q16" s="7">
        <v>2643555469</v>
      </c>
    </row>
    <row r="17" spans="1:20">
      <c r="A17" s="1" t="s">
        <v>66</v>
      </c>
      <c r="C17" s="7">
        <v>32892</v>
      </c>
      <c r="D17" s="7"/>
      <c r="E17" s="7">
        <v>29973650773</v>
      </c>
      <c r="F17" s="7"/>
      <c r="G17" s="7">
        <v>29471426546</v>
      </c>
      <c r="H17" s="7"/>
      <c r="I17" s="7">
        <v>502224227</v>
      </c>
      <c r="J17" s="7"/>
      <c r="K17" s="7">
        <v>32892</v>
      </c>
      <c r="L17" s="7"/>
      <c r="M17" s="7">
        <v>29973650773</v>
      </c>
      <c r="N17" s="7"/>
      <c r="O17" s="7">
        <v>29471426546</v>
      </c>
      <c r="P17" s="7"/>
      <c r="Q17" s="7">
        <v>502224227</v>
      </c>
    </row>
    <row r="18" spans="1:20">
      <c r="A18" s="1" t="s">
        <v>94</v>
      </c>
      <c r="C18" s="7">
        <v>28068</v>
      </c>
      <c r="D18" s="7"/>
      <c r="E18" s="7">
        <v>25013877217</v>
      </c>
      <c r="F18" s="7"/>
      <c r="G18" s="7">
        <v>24881177295</v>
      </c>
      <c r="H18" s="7"/>
      <c r="I18" s="7">
        <v>132699922</v>
      </c>
      <c r="J18" s="7"/>
      <c r="K18" s="7">
        <v>28068</v>
      </c>
      <c r="L18" s="7"/>
      <c r="M18" s="7">
        <v>25013877217</v>
      </c>
      <c r="N18" s="7"/>
      <c r="O18" s="7">
        <v>24881177295</v>
      </c>
      <c r="P18" s="7"/>
      <c r="Q18" s="7">
        <v>132699922</v>
      </c>
    </row>
    <row r="19" spans="1:20">
      <c r="A19" s="1" t="s">
        <v>69</v>
      </c>
      <c r="C19" s="7">
        <v>32963</v>
      </c>
      <c r="D19" s="7"/>
      <c r="E19" s="7">
        <v>29973755515</v>
      </c>
      <c r="F19" s="7"/>
      <c r="G19" s="7">
        <v>29156091711</v>
      </c>
      <c r="H19" s="7"/>
      <c r="I19" s="7">
        <v>817663804</v>
      </c>
      <c r="J19" s="7"/>
      <c r="K19" s="7">
        <v>32963</v>
      </c>
      <c r="L19" s="7"/>
      <c r="M19" s="7">
        <v>29973755515</v>
      </c>
      <c r="N19" s="7"/>
      <c r="O19" s="7">
        <v>29156091711</v>
      </c>
      <c r="P19" s="7"/>
      <c r="Q19" s="7">
        <v>817663804</v>
      </c>
    </row>
    <row r="20" spans="1:20" ht="24.75" thickBot="1">
      <c r="C20" s="7"/>
      <c r="D20" s="7"/>
      <c r="E20" s="8">
        <f>SUM(E8:E19)</f>
        <v>405923146544</v>
      </c>
      <c r="F20" s="7"/>
      <c r="G20" s="8">
        <f>SUM(G8:G19)</f>
        <v>401684100440</v>
      </c>
      <c r="H20" s="7"/>
      <c r="I20" s="8">
        <f>SUM(I8:I19)</f>
        <v>4239046104</v>
      </c>
      <c r="J20" s="7"/>
      <c r="K20" s="7"/>
      <c r="L20" s="7"/>
      <c r="M20" s="8">
        <f>SUM(M8:M19)</f>
        <v>405923146544</v>
      </c>
      <c r="N20" s="7"/>
      <c r="O20" s="8">
        <f>SUM(O8:O19)</f>
        <v>401684100440</v>
      </c>
      <c r="P20" s="7"/>
      <c r="Q20" s="8">
        <f>SUM(Q8:Q19)</f>
        <v>4239046104</v>
      </c>
      <c r="T20" s="3"/>
    </row>
    <row r="21" spans="1:20" ht="24.75" thickTop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T21" s="3"/>
    </row>
    <row r="22" spans="1:20">
      <c r="T22" s="3"/>
    </row>
    <row r="23" spans="1:20">
      <c r="T23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9"/>
  <sheetViews>
    <sheetView rightToLeft="1" workbookViewId="0">
      <selection activeCell="U38" sqref="U38"/>
    </sheetView>
  </sheetViews>
  <sheetFormatPr defaultRowHeight="24"/>
  <cols>
    <col min="1" max="1" width="37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J6" s="19" t="s">
        <v>133</v>
      </c>
      <c r="K6" s="19" t="s">
        <v>133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  <c r="R6" s="19" t="s">
        <v>134</v>
      </c>
      <c r="S6" s="19" t="s">
        <v>134</v>
      </c>
      <c r="T6" s="19" t="s">
        <v>134</v>
      </c>
      <c r="U6" s="19" t="s">
        <v>134</v>
      </c>
    </row>
    <row r="7" spans="1:21" ht="24.75">
      <c r="A7" s="19" t="s">
        <v>3</v>
      </c>
      <c r="C7" s="19" t="s">
        <v>153</v>
      </c>
      <c r="E7" s="19" t="s">
        <v>154</v>
      </c>
      <c r="G7" s="19" t="s">
        <v>155</v>
      </c>
      <c r="I7" s="19" t="s">
        <v>121</v>
      </c>
      <c r="K7" s="19" t="s">
        <v>156</v>
      </c>
      <c r="M7" s="19" t="s">
        <v>153</v>
      </c>
      <c r="O7" s="19" t="s">
        <v>154</v>
      </c>
      <c r="Q7" s="19" t="s">
        <v>155</v>
      </c>
      <c r="S7" s="19" t="s">
        <v>121</v>
      </c>
      <c r="U7" s="19" t="s">
        <v>156</v>
      </c>
    </row>
    <row r="8" spans="1:21">
      <c r="A8" s="1" t="s">
        <v>21</v>
      </c>
      <c r="C8" s="7">
        <v>0</v>
      </c>
      <c r="D8" s="7"/>
      <c r="E8" s="7">
        <v>0</v>
      </c>
      <c r="F8" s="7"/>
      <c r="G8" s="7">
        <v>-39624664</v>
      </c>
      <c r="H8" s="7"/>
      <c r="I8" s="7">
        <f>G8+E8+C8</f>
        <v>-39624664</v>
      </c>
      <c r="J8" s="7"/>
      <c r="K8" s="9">
        <f>I8/$I$38</f>
        <v>9.6247118359582497E-4</v>
      </c>
      <c r="L8" s="7"/>
      <c r="M8" s="7">
        <v>0</v>
      </c>
      <c r="N8" s="7"/>
      <c r="O8" s="7">
        <v>0</v>
      </c>
      <c r="P8" s="7"/>
      <c r="Q8" s="7">
        <v>-39624664</v>
      </c>
      <c r="R8" s="7"/>
      <c r="S8" s="7">
        <f>Q8+O8+M8</f>
        <v>-39624664</v>
      </c>
      <c r="T8" s="14"/>
      <c r="U8" s="9">
        <f>S8/$S$38</f>
        <v>9.6247118359582497E-4</v>
      </c>
    </row>
    <row r="9" spans="1:21">
      <c r="A9" s="1" t="s">
        <v>28</v>
      </c>
      <c r="C9" s="7">
        <v>0</v>
      </c>
      <c r="D9" s="7"/>
      <c r="E9" s="7">
        <v>-1255903559</v>
      </c>
      <c r="F9" s="7"/>
      <c r="G9" s="7">
        <v>107613756</v>
      </c>
      <c r="H9" s="7"/>
      <c r="I9" s="7">
        <f t="shared" ref="I9:I37" si="0">G9+E9+C9</f>
        <v>-1148289803</v>
      </c>
      <c r="J9" s="7"/>
      <c r="K9" s="9">
        <f t="shared" ref="K9:K37" si="1">I9/$I$38</f>
        <v>2.7891614318910733E-2</v>
      </c>
      <c r="L9" s="7"/>
      <c r="M9" s="7">
        <v>0</v>
      </c>
      <c r="N9" s="7"/>
      <c r="O9" s="7">
        <v>-1255903559</v>
      </c>
      <c r="P9" s="7"/>
      <c r="Q9" s="7">
        <v>107613756</v>
      </c>
      <c r="R9" s="7"/>
      <c r="S9" s="7">
        <f t="shared" ref="S9:S37" si="2">Q9+O9+M9</f>
        <v>-1148289803</v>
      </c>
      <c r="T9" s="14"/>
      <c r="U9" s="9">
        <f t="shared" ref="U9:U37" si="3">S9/$S$38</f>
        <v>2.7891614318910733E-2</v>
      </c>
    </row>
    <row r="10" spans="1:21">
      <c r="A10" s="1" t="s">
        <v>33</v>
      </c>
      <c r="C10" s="7">
        <v>2502326764</v>
      </c>
      <c r="D10" s="7"/>
      <c r="E10" s="7">
        <v>-3976200029</v>
      </c>
      <c r="F10" s="7"/>
      <c r="G10" s="7">
        <v>22641683</v>
      </c>
      <c r="H10" s="7"/>
      <c r="I10" s="7">
        <f t="shared" si="0"/>
        <v>-1451231582</v>
      </c>
      <c r="J10" s="7"/>
      <c r="K10" s="9">
        <f t="shared" si="1"/>
        <v>3.5249979113997826E-2</v>
      </c>
      <c r="L10" s="7"/>
      <c r="M10" s="7">
        <v>2502326764</v>
      </c>
      <c r="N10" s="7"/>
      <c r="O10" s="7">
        <v>-3976200029</v>
      </c>
      <c r="P10" s="7"/>
      <c r="Q10" s="7">
        <v>22641683</v>
      </c>
      <c r="R10" s="7"/>
      <c r="S10" s="7">
        <f t="shared" si="2"/>
        <v>-1451231582</v>
      </c>
      <c r="T10" s="14"/>
      <c r="U10" s="9">
        <f t="shared" si="3"/>
        <v>3.5249979113997826E-2</v>
      </c>
    </row>
    <row r="11" spans="1:21">
      <c r="A11" s="1" t="s">
        <v>39</v>
      </c>
      <c r="C11" s="7">
        <v>0</v>
      </c>
      <c r="D11" s="7"/>
      <c r="E11" s="7">
        <v>-140</v>
      </c>
      <c r="F11" s="7"/>
      <c r="G11" s="7">
        <v>-136058906</v>
      </c>
      <c r="H11" s="7"/>
      <c r="I11" s="7">
        <f t="shared" si="0"/>
        <v>-136059046</v>
      </c>
      <c r="J11" s="7"/>
      <c r="K11" s="9">
        <f t="shared" si="1"/>
        <v>3.3048333493134172E-3</v>
      </c>
      <c r="L11" s="7"/>
      <c r="M11" s="7">
        <v>0</v>
      </c>
      <c r="N11" s="7"/>
      <c r="O11" s="7">
        <v>-140</v>
      </c>
      <c r="P11" s="7"/>
      <c r="Q11" s="7">
        <v>-136058906</v>
      </c>
      <c r="R11" s="7"/>
      <c r="S11" s="7">
        <f t="shared" si="2"/>
        <v>-136059046</v>
      </c>
      <c r="T11" s="14"/>
      <c r="U11" s="9">
        <f t="shared" si="3"/>
        <v>3.3048333493134172E-3</v>
      </c>
    </row>
    <row r="12" spans="1:21">
      <c r="A12" s="1" t="s">
        <v>22</v>
      </c>
      <c r="C12" s="7">
        <v>0</v>
      </c>
      <c r="D12" s="7"/>
      <c r="E12" s="7">
        <v>418055394</v>
      </c>
      <c r="F12" s="7"/>
      <c r="G12" s="7">
        <v>-17020556</v>
      </c>
      <c r="H12" s="7"/>
      <c r="I12" s="7">
        <f t="shared" si="0"/>
        <v>401034838</v>
      </c>
      <c r="J12" s="7"/>
      <c r="K12" s="9">
        <f t="shared" si="1"/>
        <v>-9.741015726796318E-3</v>
      </c>
      <c r="L12" s="7"/>
      <c r="M12" s="7">
        <v>0</v>
      </c>
      <c r="N12" s="7"/>
      <c r="O12" s="7">
        <v>418055394</v>
      </c>
      <c r="P12" s="7"/>
      <c r="Q12" s="7">
        <v>-17020556</v>
      </c>
      <c r="R12" s="7"/>
      <c r="S12" s="7">
        <f t="shared" si="2"/>
        <v>401034838</v>
      </c>
      <c r="T12" s="14"/>
      <c r="U12" s="9">
        <f t="shared" si="3"/>
        <v>-9.741015726796318E-3</v>
      </c>
    </row>
    <row r="13" spans="1:21">
      <c r="A13" s="1" t="s">
        <v>30</v>
      </c>
      <c r="C13" s="7">
        <v>0</v>
      </c>
      <c r="D13" s="7"/>
      <c r="E13" s="7">
        <v>-701902208</v>
      </c>
      <c r="F13" s="7"/>
      <c r="G13" s="7">
        <v>283960505</v>
      </c>
      <c r="H13" s="7"/>
      <c r="I13" s="7">
        <f t="shared" si="0"/>
        <v>-417941703</v>
      </c>
      <c r="J13" s="7"/>
      <c r="K13" s="9">
        <f t="shared" si="1"/>
        <v>1.0151678398092277E-2</v>
      </c>
      <c r="L13" s="7"/>
      <c r="M13" s="7">
        <v>0</v>
      </c>
      <c r="N13" s="7"/>
      <c r="O13" s="7">
        <v>-701902208</v>
      </c>
      <c r="P13" s="7"/>
      <c r="Q13" s="7">
        <v>283960505</v>
      </c>
      <c r="R13" s="7"/>
      <c r="S13" s="7">
        <f t="shared" si="2"/>
        <v>-417941703</v>
      </c>
      <c r="T13" s="14"/>
      <c r="U13" s="9">
        <f t="shared" si="3"/>
        <v>1.0151678398092277E-2</v>
      </c>
    </row>
    <row r="14" spans="1:21">
      <c r="A14" s="1" t="s">
        <v>16</v>
      </c>
      <c r="C14" s="7">
        <v>0</v>
      </c>
      <c r="D14" s="7"/>
      <c r="E14" s="7">
        <v>-1423480803</v>
      </c>
      <c r="F14" s="7"/>
      <c r="G14" s="7">
        <v>-304382356</v>
      </c>
      <c r="H14" s="7"/>
      <c r="I14" s="7">
        <f t="shared" si="0"/>
        <v>-1727863159</v>
      </c>
      <c r="J14" s="7"/>
      <c r="K14" s="9">
        <f t="shared" si="1"/>
        <v>4.1969277007228405E-2</v>
      </c>
      <c r="L14" s="7"/>
      <c r="M14" s="7">
        <v>0</v>
      </c>
      <c r="N14" s="7"/>
      <c r="O14" s="7">
        <v>-1423480803</v>
      </c>
      <c r="P14" s="7"/>
      <c r="Q14" s="7">
        <v>-304382356</v>
      </c>
      <c r="R14" s="7"/>
      <c r="S14" s="7">
        <f t="shared" si="2"/>
        <v>-1727863159</v>
      </c>
      <c r="T14" s="14"/>
      <c r="U14" s="9">
        <f t="shared" si="3"/>
        <v>4.1969277007228405E-2</v>
      </c>
    </row>
    <row r="15" spans="1:21">
      <c r="A15" s="1" t="s">
        <v>34</v>
      </c>
      <c r="C15" s="7">
        <v>3533075095</v>
      </c>
      <c r="D15" s="7"/>
      <c r="E15" s="7">
        <v>-10497002706</v>
      </c>
      <c r="F15" s="7"/>
      <c r="G15" s="7">
        <v>0</v>
      </c>
      <c r="H15" s="7"/>
      <c r="I15" s="7">
        <f t="shared" si="0"/>
        <v>-6963927611</v>
      </c>
      <c r="J15" s="7"/>
      <c r="K15" s="9">
        <f t="shared" si="1"/>
        <v>0.16915170940590982</v>
      </c>
      <c r="L15" s="7"/>
      <c r="M15" s="7">
        <v>3533075095</v>
      </c>
      <c r="N15" s="7"/>
      <c r="O15" s="7">
        <v>-10497002706</v>
      </c>
      <c r="P15" s="7"/>
      <c r="Q15" s="7">
        <v>0</v>
      </c>
      <c r="R15" s="7"/>
      <c r="S15" s="7">
        <f t="shared" si="2"/>
        <v>-6963927611</v>
      </c>
      <c r="T15" s="14"/>
      <c r="U15" s="9">
        <f t="shared" si="3"/>
        <v>0.16915170940590982</v>
      </c>
    </row>
    <row r="16" spans="1:21">
      <c r="A16" s="1" t="s">
        <v>20</v>
      </c>
      <c r="C16" s="7">
        <v>0</v>
      </c>
      <c r="D16" s="7"/>
      <c r="E16" s="7">
        <v>466387583</v>
      </c>
      <c r="F16" s="7"/>
      <c r="G16" s="7">
        <v>0</v>
      </c>
      <c r="H16" s="7"/>
      <c r="I16" s="7">
        <f t="shared" si="0"/>
        <v>466387583</v>
      </c>
      <c r="J16" s="7"/>
      <c r="K16" s="9">
        <f t="shared" si="1"/>
        <v>-1.1328414268053E-2</v>
      </c>
      <c r="L16" s="7"/>
      <c r="M16" s="7">
        <v>0</v>
      </c>
      <c r="N16" s="7"/>
      <c r="O16" s="7">
        <v>466387583</v>
      </c>
      <c r="P16" s="7"/>
      <c r="Q16" s="7">
        <v>0</v>
      </c>
      <c r="R16" s="7"/>
      <c r="S16" s="7">
        <f t="shared" si="2"/>
        <v>466387583</v>
      </c>
      <c r="T16" s="14"/>
      <c r="U16" s="9">
        <f t="shared" si="3"/>
        <v>-1.1328414268053E-2</v>
      </c>
    </row>
    <row r="17" spans="1:21">
      <c r="A17" s="1" t="s">
        <v>32</v>
      </c>
      <c r="C17" s="7">
        <v>0</v>
      </c>
      <c r="D17" s="7"/>
      <c r="E17" s="7">
        <v>-910295422</v>
      </c>
      <c r="F17" s="7"/>
      <c r="G17" s="7">
        <v>0</v>
      </c>
      <c r="H17" s="7"/>
      <c r="I17" s="7">
        <f t="shared" si="0"/>
        <v>-910295422</v>
      </c>
      <c r="J17" s="7"/>
      <c r="K17" s="9">
        <f t="shared" si="1"/>
        <v>2.2110802308234107E-2</v>
      </c>
      <c r="L17" s="7"/>
      <c r="M17" s="7">
        <v>0</v>
      </c>
      <c r="N17" s="7"/>
      <c r="O17" s="7">
        <v>-910295422</v>
      </c>
      <c r="P17" s="7"/>
      <c r="Q17" s="7">
        <v>0</v>
      </c>
      <c r="R17" s="7"/>
      <c r="S17" s="7">
        <f t="shared" si="2"/>
        <v>-910295422</v>
      </c>
      <c r="T17" s="14"/>
      <c r="U17" s="9">
        <f t="shared" si="3"/>
        <v>2.2110802308234107E-2</v>
      </c>
    </row>
    <row r="18" spans="1:21">
      <c r="A18" s="1" t="s">
        <v>17</v>
      </c>
      <c r="C18" s="7">
        <v>0</v>
      </c>
      <c r="D18" s="7"/>
      <c r="E18" s="7">
        <v>2883211964</v>
      </c>
      <c r="F18" s="7"/>
      <c r="G18" s="7">
        <v>0</v>
      </c>
      <c r="H18" s="7"/>
      <c r="I18" s="7">
        <f t="shared" si="0"/>
        <v>2883211964</v>
      </c>
      <c r="J18" s="7"/>
      <c r="K18" s="9">
        <f t="shared" si="1"/>
        <v>-7.0032352363889397E-2</v>
      </c>
      <c r="L18" s="7"/>
      <c r="M18" s="7">
        <v>0</v>
      </c>
      <c r="N18" s="7"/>
      <c r="O18" s="7">
        <v>2883211964</v>
      </c>
      <c r="P18" s="7"/>
      <c r="Q18" s="7">
        <v>0</v>
      </c>
      <c r="R18" s="7"/>
      <c r="S18" s="7">
        <f t="shared" si="2"/>
        <v>2883211964</v>
      </c>
      <c r="T18" s="14"/>
      <c r="U18" s="9">
        <f t="shared" si="3"/>
        <v>-7.0032352363889397E-2</v>
      </c>
    </row>
    <row r="19" spans="1:21">
      <c r="A19" s="1" t="s">
        <v>19</v>
      </c>
      <c r="C19" s="7">
        <v>0</v>
      </c>
      <c r="D19" s="7"/>
      <c r="E19" s="7">
        <v>1810407091</v>
      </c>
      <c r="F19" s="7"/>
      <c r="G19" s="7">
        <v>0</v>
      </c>
      <c r="H19" s="7"/>
      <c r="I19" s="7">
        <f t="shared" si="0"/>
        <v>1810407091</v>
      </c>
      <c r="J19" s="7"/>
      <c r="K19" s="9">
        <f t="shared" si="1"/>
        <v>-4.397424431573841E-2</v>
      </c>
      <c r="L19" s="7"/>
      <c r="M19" s="7">
        <v>0</v>
      </c>
      <c r="N19" s="7"/>
      <c r="O19" s="7">
        <v>1810407091</v>
      </c>
      <c r="P19" s="7"/>
      <c r="Q19" s="7">
        <v>0</v>
      </c>
      <c r="R19" s="7"/>
      <c r="S19" s="7">
        <f t="shared" si="2"/>
        <v>1810407091</v>
      </c>
      <c r="T19" s="14"/>
      <c r="U19" s="9">
        <f t="shared" si="3"/>
        <v>-4.397424431573841E-2</v>
      </c>
    </row>
    <row r="20" spans="1:21">
      <c r="A20" s="1" t="s">
        <v>23</v>
      </c>
      <c r="C20" s="7">
        <v>0</v>
      </c>
      <c r="D20" s="7"/>
      <c r="E20" s="7">
        <v>-1625271750</v>
      </c>
      <c r="F20" s="7"/>
      <c r="G20" s="7">
        <v>0</v>
      </c>
      <c r="H20" s="7"/>
      <c r="I20" s="7">
        <f t="shared" si="0"/>
        <v>-1625271750</v>
      </c>
      <c r="J20" s="7"/>
      <c r="K20" s="9">
        <f t="shared" si="1"/>
        <v>3.947736250551822E-2</v>
      </c>
      <c r="L20" s="7"/>
      <c r="M20" s="7">
        <v>0</v>
      </c>
      <c r="N20" s="7"/>
      <c r="O20" s="7">
        <v>-1625271750</v>
      </c>
      <c r="P20" s="7"/>
      <c r="Q20" s="7">
        <v>0</v>
      </c>
      <c r="R20" s="7"/>
      <c r="S20" s="7">
        <f t="shared" si="2"/>
        <v>-1625271750</v>
      </c>
      <c r="T20" s="14"/>
      <c r="U20" s="9">
        <f t="shared" si="3"/>
        <v>3.947736250551822E-2</v>
      </c>
    </row>
    <row r="21" spans="1:21">
      <c r="A21" s="1" t="s">
        <v>24</v>
      </c>
      <c r="C21" s="7">
        <v>0</v>
      </c>
      <c r="D21" s="7"/>
      <c r="E21" s="7">
        <v>-5092221682</v>
      </c>
      <c r="F21" s="7"/>
      <c r="G21" s="7">
        <v>0</v>
      </c>
      <c r="H21" s="7"/>
      <c r="I21" s="7">
        <f t="shared" si="0"/>
        <v>-5092221682</v>
      </c>
      <c r="J21" s="7"/>
      <c r="K21" s="9">
        <f t="shared" si="1"/>
        <v>0.12368853473197558</v>
      </c>
      <c r="L21" s="7"/>
      <c r="M21" s="7">
        <v>0</v>
      </c>
      <c r="N21" s="7"/>
      <c r="O21" s="7">
        <v>-5092221682</v>
      </c>
      <c r="P21" s="7"/>
      <c r="Q21" s="7">
        <v>0</v>
      </c>
      <c r="R21" s="7"/>
      <c r="S21" s="7">
        <f t="shared" si="2"/>
        <v>-5092221682</v>
      </c>
      <c r="T21" s="14"/>
      <c r="U21" s="9">
        <f t="shared" si="3"/>
        <v>0.12368853473197558</v>
      </c>
    </row>
    <row r="22" spans="1:21">
      <c r="A22" s="1" t="s">
        <v>25</v>
      </c>
      <c r="C22" s="7">
        <v>0</v>
      </c>
      <c r="D22" s="7"/>
      <c r="E22" s="7">
        <v>-609859032</v>
      </c>
      <c r="F22" s="7"/>
      <c r="G22" s="7">
        <v>0</v>
      </c>
      <c r="H22" s="7"/>
      <c r="I22" s="7">
        <f t="shared" si="0"/>
        <v>-609859032</v>
      </c>
      <c r="J22" s="7"/>
      <c r="K22" s="9">
        <f t="shared" si="1"/>
        <v>1.4813292659229718E-2</v>
      </c>
      <c r="L22" s="7"/>
      <c r="M22" s="7">
        <v>0</v>
      </c>
      <c r="N22" s="7"/>
      <c r="O22" s="7">
        <v>-609859032</v>
      </c>
      <c r="P22" s="7"/>
      <c r="Q22" s="7">
        <v>0</v>
      </c>
      <c r="R22" s="7"/>
      <c r="S22" s="7">
        <f t="shared" si="2"/>
        <v>-609859032</v>
      </c>
      <c r="T22" s="14"/>
      <c r="U22" s="9">
        <f t="shared" si="3"/>
        <v>1.4813292659229718E-2</v>
      </c>
    </row>
    <row r="23" spans="1:21">
      <c r="A23" s="1" t="s">
        <v>26</v>
      </c>
      <c r="C23" s="7">
        <v>0</v>
      </c>
      <c r="D23" s="7"/>
      <c r="E23" s="7">
        <v>8658428224</v>
      </c>
      <c r="F23" s="7"/>
      <c r="G23" s="7">
        <v>0</v>
      </c>
      <c r="H23" s="7"/>
      <c r="I23" s="7">
        <f t="shared" si="0"/>
        <v>8658428224</v>
      </c>
      <c r="J23" s="7"/>
      <c r="K23" s="9">
        <f t="shared" si="1"/>
        <v>-0.21031062019435109</v>
      </c>
      <c r="L23" s="7"/>
      <c r="M23" s="7">
        <v>0</v>
      </c>
      <c r="N23" s="7"/>
      <c r="O23" s="7">
        <v>8658428224</v>
      </c>
      <c r="P23" s="7"/>
      <c r="Q23" s="7">
        <v>0</v>
      </c>
      <c r="R23" s="7"/>
      <c r="S23" s="7">
        <f t="shared" si="2"/>
        <v>8658428224</v>
      </c>
      <c r="T23" s="14"/>
      <c r="U23" s="9">
        <f t="shared" si="3"/>
        <v>-0.21031062019435109</v>
      </c>
    </row>
    <row r="24" spans="1:21">
      <c r="A24" s="1" t="s">
        <v>40</v>
      </c>
      <c r="C24" s="7">
        <v>0</v>
      </c>
      <c r="D24" s="7"/>
      <c r="E24" s="7">
        <v>-2280338482</v>
      </c>
      <c r="F24" s="7"/>
      <c r="G24" s="7">
        <v>0</v>
      </c>
      <c r="H24" s="7"/>
      <c r="I24" s="7">
        <f t="shared" si="0"/>
        <v>-2280338482</v>
      </c>
      <c r="J24" s="7"/>
      <c r="K24" s="9">
        <f t="shared" si="1"/>
        <v>5.5388736615398095E-2</v>
      </c>
      <c r="L24" s="7"/>
      <c r="M24" s="7">
        <v>0</v>
      </c>
      <c r="N24" s="7"/>
      <c r="O24" s="7">
        <v>-2280338482</v>
      </c>
      <c r="P24" s="7"/>
      <c r="Q24" s="7">
        <v>0</v>
      </c>
      <c r="R24" s="7"/>
      <c r="S24" s="7">
        <f t="shared" si="2"/>
        <v>-2280338482</v>
      </c>
      <c r="T24" s="14"/>
      <c r="U24" s="9">
        <f t="shared" si="3"/>
        <v>5.5388736615398095E-2</v>
      </c>
    </row>
    <row r="25" spans="1:21">
      <c r="A25" s="1" t="s">
        <v>31</v>
      </c>
      <c r="C25" s="7">
        <v>0</v>
      </c>
      <c r="D25" s="7"/>
      <c r="E25" s="7">
        <v>4696676555</v>
      </c>
      <c r="F25" s="7"/>
      <c r="G25" s="7">
        <v>0</v>
      </c>
      <c r="H25" s="7"/>
      <c r="I25" s="7">
        <f t="shared" si="0"/>
        <v>4696676555</v>
      </c>
      <c r="J25" s="7"/>
      <c r="K25" s="9">
        <f t="shared" si="1"/>
        <v>-0.11408086243602246</v>
      </c>
      <c r="L25" s="7"/>
      <c r="M25" s="7">
        <v>0</v>
      </c>
      <c r="N25" s="7"/>
      <c r="O25" s="7">
        <v>4696676555</v>
      </c>
      <c r="P25" s="7"/>
      <c r="Q25" s="7">
        <v>0</v>
      </c>
      <c r="R25" s="7"/>
      <c r="S25" s="7">
        <f t="shared" si="2"/>
        <v>4696676555</v>
      </c>
      <c r="T25" s="14"/>
      <c r="U25" s="9">
        <f t="shared" si="3"/>
        <v>-0.11408086243602246</v>
      </c>
    </row>
    <row r="26" spans="1:21">
      <c r="A26" s="1" t="s">
        <v>15</v>
      </c>
      <c r="C26" s="7">
        <v>0</v>
      </c>
      <c r="D26" s="7"/>
      <c r="E26" s="7">
        <v>1491492471</v>
      </c>
      <c r="F26" s="7"/>
      <c r="G26" s="7">
        <v>0</v>
      </c>
      <c r="H26" s="7"/>
      <c r="I26" s="7">
        <f t="shared" si="0"/>
        <v>1491492471</v>
      </c>
      <c r="J26" s="7"/>
      <c r="K26" s="9">
        <f t="shared" si="1"/>
        <v>-3.6227904011694123E-2</v>
      </c>
      <c r="L26" s="7"/>
      <c r="M26" s="7">
        <v>0</v>
      </c>
      <c r="N26" s="7"/>
      <c r="O26" s="7">
        <v>1491492471</v>
      </c>
      <c r="P26" s="7"/>
      <c r="Q26" s="7">
        <v>0</v>
      </c>
      <c r="R26" s="7"/>
      <c r="S26" s="7">
        <f t="shared" si="2"/>
        <v>1491492471</v>
      </c>
      <c r="T26" s="14"/>
      <c r="U26" s="9">
        <f t="shared" si="3"/>
        <v>-3.6227904011694123E-2</v>
      </c>
    </row>
    <row r="27" spans="1:21">
      <c r="A27" s="1" t="s">
        <v>42</v>
      </c>
      <c r="C27" s="7">
        <v>0</v>
      </c>
      <c r="D27" s="7"/>
      <c r="E27" s="7">
        <v>202201207</v>
      </c>
      <c r="F27" s="7"/>
      <c r="G27" s="7">
        <v>0</v>
      </c>
      <c r="H27" s="7"/>
      <c r="I27" s="7">
        <f t="shared" si="0"/>
        <v>202201207</v>
      </c>
      <c r="J27" s="7"/>
      <c r="K27" s="9">
        <f t="shared" si="1"/>
        <v>-4.9114065680353636E-3</v>
      </c>
      <c r="L27" s="7"/>
      <c r="M27" s="7">
        <v>0</v>
      </c>
      <c r="N27" s="7"/>
      <c r="O27" s="7">
        <v>202201207</v>
      </c>
      <c r="P27" s="7"/>
      <c r="Q27" s="7">
        <v>0</v>
      </c>
      <c r="R27" s="7"/>
      <c r="S27" s="7">
        <f t="shared" si="2"/>
        <v>202201207</v>
      </c>
      <c r="T27" s="14"/>
      <c r="U27" s="9">
        <f t="shared" si="3"/>
        <v>-4.9114065680353636E-3</v>
      </c>
    </row>
    <row r="28" spans="1:21">
      <c r="A28" s="1" t="s">
        <v>38</v>
      </c>
      <c r="C28" s="7">
        <v>0</v>
      </c>
      <c r="D28" s="7"/>
      <c r="E28" s="7">
        <v>-19398894437</v>
      </c>
      <c r="F28" s="7"/>
      <c r="G28" s="7">
        <v>0</v>
      </c>
      <c r="H28" s="7"/>
      <c r="I28" s="7">
        <f t="shared" si="0"/>
        <v>-19398894437</v>
      </c>
      <c r="J28" s="7"/>
      <c r="K28" s="9">
        <f t="shared" si="1"/>
        <v>0.47119331760718158</v>
      </c>
      <c r="L28" s="7"/>
      <c r="M28" s="7">
        <v>0</v>
      </c>
      <c r="N28" s="7"/>
      <c r="O28" s="7">
        <v>-19398894437</v>
      </c>
      <c r="P28" s="7"/>
      <c r="Q28" s="7">
        <v>0</v>
      </c>
      <c r="R28" s="7"/>
      <c r="S28" s="7">
        <f t="shared" si="2"/>
        <v>-19398894437</v>
      </c>
      <c r="T28" s="14"/>
      <c r="U28" s="9">
        <f t="shared" si="3"/>
        <v>0.47119331760718158</v>
      </c>
    </row>
    <row r="29" spans="1:21">
      <c r="A29" s="1" t="s">
        <v>18</v>
      </c>
      <c r="C29" s="7">
        <v>0</v>
      </c>
      <c r="D29" s="7"/>
      <c r="E29" s="7">
        <v>-5739671562</v>
      </c>
      <c r="F29" s="7"/>
      <c r="G29" s="7">
        <v>0</v>
      </c>
      <c r="H29" s="7"/>
      <c r="I29" s="7">
        <f t="shared" si="0"/>
        <v>-5739671562</v>
      </c>
      <c r="J29" s="7"/>
      <c r="K29" s="9">
        <f t="shared" si="1"/>
        <v>0.13941489779520749</v>
      </c>
      <c r="L29" s="7"/>
      <c r="M29" s="7">
        <v>0</v>
      </c>
      <c r="N29" s="7"/>
      <c r="O29" s="7">
        <v>-5739671562</v>
      </c>
      <c r="P29" s="7"/>
      <c r="Q29" s="7">
        <v>0</v>
      </c>
      <c r="R29" s="7"/>
      <c r="S29" s="7">
        <f t="shared" si="2"/>
        <v>-5739671562</v>
      </c>
      <c r="T29" s="14"/>
      <c r="U29" s="9">
        <f t="shared" si="3"/>
        <v>0.13941489779520749</v>
      </c>
    </row>
    <row r="30" spans="1:21">
      <c r="A30" s="1" t="s">
        <v>43</v>
      </c>
      <c r="C30" s="7">
        <v>0</v>
      </c>
      <c r="D30" s="7"/>
      <c r="E30" s="7">
        <v>74962126</v>
      </c>
      <c r="F30" s="7"/>
      <c r="G30" s="7">
        <v>0</v>
      </c>
      <c r="H30" s="7"/>
      <c r="I30" s="7">
        <f t="shared" si="0"/>
        <v>74962126</v>
      </c>
      <c r="J30" s="7"/>
      <c r="K30" s="9">
        <f t="shared" si="1"/>
        <v>-1.8208075186726975E-3</v>
      </c>
      <c r="L30" s="7"/>
      <c r="M30" s="7">
        <v>0</v>
      </c>
      <c r="N30" s="7"/>
      <c r="O30" s="7">
        <v>74962126</v>
      </c>
      <c r="P30" s="7"/>
      <c r="Q30" s="7">
        <v>0</v>
      </c>
      <c r="R30" s="7"/>
      <c r="S30" s="7">
        <f t="shared" si="2"/>
        <v>74962126</v>
      </c>
      <c r="T30" s="14"/>
      <c r="U30" s="9">
        <f t="shared" si="3"/>
        <v>-1.8208075186726975E-3</v>
      </c>
    </row>
    <row r="31" spans="1:21">
      <c r="A31" s="1" t="s">
        <v>37</v>
      </c>
      <c r="C31" s="7">
        <v>0</v>
      </c>
      <c r="D31" s="7"/>
      <c r="E31" s="7">
        <v>-5220569841</v>
      </c>
      <c r="F31" s="7"/>
      <c r="G31" s="7">
        <v>0</v>
      </c>
      <c r="H31" s="7"/>
      <c r="I31" s="7">
        <f t="shared" si="0"/>
        <v>-5220569841</v>
      </c>
      <c r="J31" s="7"/>
      <c r="K31" s="9">
        <f t="shared" si="1"/>
        <v>0.12680607295274321</v>
      </c>
      <c r="L31" s="7"/>
      <c r="M31" s="7">
        <v>0</v>
      </c>
      <c r="N31" s="7"/>
      <c r="O31" s="7">
        <v>-5220569841</v>
      </c>
      <c r="P31" s="7"/>
      <c r="Q31" s="7">
        <v>0</v>
      </c>
      <c r="R31" s="7"/>
      <c r="S31" s="7">
        <f t="shared" si="2"/>
        <v>-5220569841</v>
      </c>
      <c r="T31" s="14"/>
      <c r="U31" s="9">
        <f t="shared" si="3"/>
        <v>0.12680607295274321</v>
      </c>
    </row>
    <row r="32" spans="1:21">
      <c r="A32" s="1" t="s">
        <v>41</v>
      </c>
      <c r="C32" s="7">
        <v>0</v>
      </c>
      <c r="D32" s="7"/>
      <c r="E32" s="7">
        <v>2182090209</v>
      </c>
      <c r="F32" s="7"/>
      <c r="G32" s="7">
        <v>0</v>
      </c>
      <c r="H32" s="7"/>
      <c r="I32" s="7">
        <f t="shared" si="0"/>
        <v>2182090209</v>
      </c>
      <c r="J32" s="7"/>
      <c r="K32" s="9">
        <f t="shared" si="1"/>
        <v>-5.3002315582261872E-2</v>
      </c>
      <c r="L32" s="7"/>
      <c r="M32" s="7">
        <v>0</v>
      </c>
      <c r="N32" s="7"/>
      <c r="O32" s="7">
        <v>2182090209</v>
      </c>
      <c r="P32" s="7"/>
      <c r="Q32" s="7">
        <v>0</v>
      </c>
      <c r="R32" s="7"/>
      <c r="S32" s="7">
        <f t="shared" si="2"/>
        <v>2182090209</v>
      </c>
      <c r="T32" s="14"/>
      <c r="U32" s="9">
        <f t="shared" si="3"/>
        <v>-5.3002315582261872E-2</v>
      </c>
    </row>
    <row r="33" spans="1:21">
      <c r="A33" s="1" t="s">
        <v>36</v>
      </c>
      <c r="C33" s="7">
        <v>0</v>
      </c>
      <c r="D33" s="7"/>
      <c r="E33" s="7">
        <v>-8900137130</v>
      </c>
      <c r="F33" s="7"/>
      <c r="G33" s="7">
        <v>0</v>
      </c>
      <c r="H33" s="7"/>
      <c r="I33" s="7">
        <f t="shared" si="0"/>
        <v>-8900137130</v>
      </c>
      <c r="J33" s="7"/>
      <c r="K33" s="9">
        <f t="shared" si="1"/>
        <v>0.21618165690127364</v>
      </c>
      <c r="L33" s="7"/>
      <c r="M33" s="7">
        <v>0</v>
      </c>
      <c r="N33" s="7"/>
      <c r="O33" s="7">
        <v>-8900137130</v>
      </c>
      <c r="P33" s="7"/>
      <c r="Q33" s="7">
        <v>0</v>
      </c>
      <c r="R33" s="7"/>
      <c r="S33" s="7">
        <f t="shared" si="2"/>
        <v>-8900137130</v>
      </c>
      <c r="T33" s="14"/>
      <c r="U33" s="9">
        <f t="shared" si="3"/>
        <v>0.21618165690127364</v>
      </c>
    </row>
    <row r="34" spans="1:21">
      <c r="A34" s="1" t="s">
        <v>29</v>
      </c>
      <c r="C34" s="7">
        <v>0</v>
      </c>
      <c r="D34" s="7"/>
      <c r="E34" s="7">
        <v>-8149859413</v>
      </c>
      <c r="F34" s="7"/>
      <c r="G34" s="7">
        <v>0</v>
      </c>
      <c r="H34" s="7"/>
      <c r="I34" s="7">
        <f t="shared" si="0"/>
        <v>-8149859413</v>
      </c>
      <c r="J34" s="7"/>
      <c r="K34" s="9">
        <f t="shared" si="1"/>
        <v>0.19795763657124474</v>
      </c>
      <c r="L34" s="7"/>
      <c r="M34" s="7">
        <v>0</v>
      </c>
      <c r="N34" s="7"/>
      <c r="O34" s="7">
        <v>-8149859413</v>
      </c>
      <c r="P34" s="7"/>
      <c r="Q34" s="7">
        <v>0</v>
      </c>
      <c r="R34" s="7"/>
      <c r="S34" s="7">
        <f t="shared" si="2"/>
        <v>-8149859413</v>
      </c>
      <c r="T34" s="14"/>
      <c r="U34" s="9">
        <f t="shared" si="3"/>
        <v>0.19795763657124474</v>
      </c>
    </row>
    <row r="35" spans="1:21">
      <c r="A35" s="1" t="s">
        <v>44</v>
      </c>
      <c r="C35" s="7">
        <v>0</v>
      </c>
      <c r="D35" s="7"/>
      <c r="E35" s="7">
        <v>11321781513</v>
      </c>
      <c r="F35" s="7"/>
      <c r="G35" s="7">
        <v>0</v>
      </c>
      <c r="H35" s="7"/>
      <c r="I35" s="7">
        <f t="shared" si="0"/>
        <v>11321781513</v>
      </c>
      <c r="J35" s="7"/>
      <c r="K35" s="9">
        <f t="shared" si="1"/>
        <v>-0.2750026713975528</v>
      </c>
      <c r="L35" s="7"/>
      <c r="M35" s="7">
        <v>0</v>
      </c>
      <c r="N35" s="7"/>
      <c r="O35" s="7">
        <v>11321781513</v>
      </c>
      <c r="P35" s="7"/>
      <c r="Q35" s="7">
        <v>0</v>
      </c>
      <c r="R35" s="7"/>
      <c r="S35" s="7">
        <f t="shared" si="2"/>
        <v>11321781513</v>
      </c>
      <c r="T35" s="14"/>
      <c r="U35" s="9">
        <f t="shared" si="3"/>
        <v>-0.2750026713975528</v>
      </c>
    </row>
    <row r="36" spans="1:21">
      <c r="A36" s="1" t="s">
        <v>27</v>
      </c>
      <c r="C36" s="7">
        <v>0</v>
      </c>
      <c r="D36" s="7"/>
      <c r="E36" s="7">
        <v>-3557254875</v>
      </c>
      <c r="F36" s="7"/>
      <c r="G36" s="7">
        <v>0</v>
      </c>
      <c r="H36" s="7"/>
      <c r="I36" s="7">
        <f t="shared" si="0"/>
        <v>-3557254875</v>
      </c>
      <c r="J36" s="7"/>
      <c r="K36" s="9">
        <f t="shared" si="1"/>
        <v>8.6404652160413736E-2</v>
      </c>
      <c r="L36" s="7"/>
      <c r="M36" s="7">
        <v>0</v>
      </c>
      <c r="N36" s="7"/>
      <c r="O36" s="7">
        <v>-3557254875</v>
      </c>
      <c r="P36" s="7"/>
      <c r="Q36" s="7">
        <v>0</v>
      </c>
      <c r="R36" s="7"/>
      <c r="S36" s="7">
        <f t="shared" si="2"/>
        <v>-3557254875</v>
      </c>
      <c r="T36" s="14"/>
      <c r="U36" s="9">
        <f t="shared" si="3"/>
        <v>8.6404652160413736E-2</v>
      </c>
    </row>
    <row r="37" spans="1:21">
      <c r="A37" s="1" t="s">
        <v>35</v>
      </c>
      <c r="C37" s="7">
        <v>0</v>
      </c>
      <c r="D37" s="7"/>
      <c r="E37" s="7">
        <v>-1989077250</v>
      </c>
      <c r="F37" s="7"/>
      <c r="G37" s="7">
        <v>0</v>
      </c>
      <c r="H37" s="7"/>
      <c r="I37" s="7">
        <f t="shared" si="0"/>
        <v>-1989077250</v>
      </c>
      <c r="J37" s="7"/>
      <c r="K37" s="9">
        <f t="shared" si="1"/>
        <v>4.831408879759911E-2</v>
      </c>
      <c r="L37" s="7"/>
      <c r="M37" s="7">
        <v>0</v>
      </c>
      <c r="N37" s="7"/>
      <c r="O37" s="7">
        <v>-1989077250</v>
      </c>
      <c r="P37" s="7"/>
      <c r="Q37" s="7">
        <v>0</v>
      </c>
      <c r="R37" s="7"/>
      <c r="S37" s="7">
        <f t="shared" si="2"/>
        <v>-1989077250</v>
      </c>
      <c r="T37" s="14"/>
      <c r="U37" s="9">
        <f t="shared" si="3"/>
        <v>4.831408879759911E-2</v>
      </c>
    </row>
    <row r="38" spans="1:21" ht="24.75" thickBot="1">
      <c r="C38" s="15">
        <f>SUM(C8:C37)</f>
        <v>6035401859</v>
      </c>
      <c r="E38" s="15">
        <f>SUM(E8:E37)</f>
        <v>-47122245984</v>
      </c>
      <c r="G38" s="15">
        <f>SUM(G8:G37)</f>
        <v>-82870538</v>
      </c>
      <c r="I38" s="15">
        <f>SUM(I8:I37)</f>
        <v>-41169714663</v>
      </c>
      <c r="K38" s="12">
        <f>SUM(K8:K37)</f>
        <v>0.99999999999999978</v>
      </c>
      <c r="M38" s="15">
        <f>SUM(M8:M37)</f>
        <v>6035401859</v>
      </c>
      <c r="O38" s="15">
        <f>SUM(O8:O37)</f>
        <v>-47122245984</v>
      </c>
      <c r="Q38" s="15">
        <f>SUM(Q8:Q37)</f>
        <v>-82870538</v>
      </c>
      <c r="S38" s="15">
        <f>SUM(S8:S37)</f>
        <v>-41169714663</v>
      </c>
      <c r="U38" s="12">
        <f>SUM(U8:U37)</f>
        <v>0.99999999999999978</v>
      </c>
    </row>
    <row r="39" spans="1:21" ht="24.75" thickTop="1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workbookViewId="0">
      <selection activeCell="G29" sqref="G2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135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K6" s="19" t="s">
        <v>134</v>
      </c>
      <c r="L6" s="19" t="s">
        <v>134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</row>
    <row r="7" spans="1:17" ht="24.75">
      <c r="A7" s="19" t="s">
        <v>135</v>
      </c>
      <c r="C7" s="19" t="s">
        <v>157</v>
      </c>
      <c r="E7" s="19" t="s">
        <v>154</v>
      </c>
      <c r="G7" s="19" t="s">
        <v>155</v>
      </c>
      <c r="I7" s="19" t="s">
        <v>158</v>
      </c>
      <c r="K7" s="19" t="s">
        <v>157</v>
      </c>
      <c r="M7" s="19" t="s">
        <v>154</v>
      </c>
      <c r="O7" s="19" t="s">
        <v>155</v>
      </c>
      <c r="Q7" s="19" t="s">
        <v>158</v>
      </c>
    </row>
    <row r="8" spans="1:17">
      <c r="A8" s="1" t="s">
        <v>104</v>
      </c>
      <c r="C8" s="7">
        <v>685331507</v>
      </c>
      <c r="D8" s="7"/>
      <c r="E8" s="7">
        <v>0</v>
      </c>
      <c r="F8" s="7"/>
      <c r="G8" s="7">
        <v>225773220</v>
      </c>
      <c r="H8" s="7"/>
      <c r="I8" s="7">
        <f>G8+E8+C8</f>
        <v>911104727</v>
      </c>
      <c r="J8" s="7"/>
      <c r="K8" s="7">
        <v>685331507</v>
      </c>
      <c r="L8" s="7"/>
      <c r="M8" s="7">
        <v>0</v>
      </c>
      <c r="N8" s="7"/>
      <c r="O8" s="7">
        <v>225773220</v>
      </c>
      <c r="P8" s="7"/>
      <c r="Q8" s="7">
        <f>O8+M8+K8</f>
        <v>911104727</v>
      </c>
    </row>
    <row r="9" spans="1:17">
      <c r="A9" s="1" t="s">
        <v>73</v>
      </c>
      <c r="C9" s="7">
        <v>0</v>
      </c>
      <c r="D9" s="7"/>
      <c r="E9" s="7">
        <v>0</v>
      </c>
      <c r="F9" s="7"/>
      <c r="G9" s="7">
        <v>2643555469</v>
      </c>
      <c r="H9" s="7"/>
      <c r="I9" s="7">
        <f t="shared" ref="I9:I28" si="0">G9+E9+C9</f>
        <v>2643555469</v>
      </c>
      <c r="J9" s="7"/>
      <c r="K9" s="7">
        <v>0</v>
      </c>
      <c r="L9" s="7"/>
      <c r="M9" s="7">
        <v>0</v>
      </c>
      <c r="N9" s="7"/>
      <c r="O9" s="7">
        <v>2643555469</v>
      </c>
      <c r="P9" s="7"/>
      <c r="Q9" s="7">
        <f t="shared" ref="Q9:Q28" si="1">O9+M9+K9</f>
        <v>2643555469</v>
      </c>
    </row>
    <row r="10" spans="1:17">
      <c r="A10" s="1" t="s">
        <v>66</v>
      </c>
      <c r="C10" s="7">
        <v>0</v>
      </c>
      <c r="D10" s="7"/>
      <c r="E10" s="7">
        <v>2878767752</v>
      </c>
      <c r="F10" s="7"/>
      <c r="G10" s="7">
        <v>502224227</v>
      </c>
      <c r="H10" s="7"/>
      <c r="I10" s="7">
        <f t="shared" si="0"/>
        <v>3380991979</v>
      </c>
      <c r="J10" s="7"/>
      <c r="K10" s="7">
        <v>0</v>
      </c>
      <c r="L10" s="7"/>
      <c r="M10" s="7">
        <v>2878767752</v>
      </c>
      <c r="N10" s="7"/>
      <c r="O10" s="7">
        <v>502224227</v>
      </c>
      <c r="P10" s="7"/>
      <c r="Q10" s="7">
        <f t="shared" si="1"/>
        <v>3380991979</v>
      </c>
    </row>
    <row r="11" spans="1:17">
      <c r="A11" s="1" t="s">
        <v>94</v>
      </c>
      <c r="C11" s="7">
        <v>0</v>
      </c>
      <c r="D11" s="7"/>
      <c r="E11" s="7">
        <v>1054298952</v>
      </c>
      <c r="F11" s="7"/>
      <c r="G11" s="7">
        <v>132699922</v>
      </c>
      <c r="H11" s="7"/>
      <c r="I11" s="7">
        <f t="shared" si="0"/>
        <v>1186998874</v>
      </c>
      <c r="J11" s="7"/>
      <c r="K11" s="7">
        <v>0</v>
      </c>
      <c r="L11" s="7"/>
      <c r="M11" s="7">
        <v>1054298952</v>
      </c>
      <c r="N11" s="7"/>
      <c r="O11" s="7">
        <v>132699922</v>
      </c>
      <c r="P11" s="7"/>
      <c r="Q11" s="7">
        <f t="shared" si="1"/>
        <v>1186998874</v>
      </c>
    </row>
    <row r="12" spans="1:17">
      <c r="A12" s="1" t="s">
        <v>69</v>
      </c>
      <c r="C12" s="7">
        <v>0</v>
      </c>
      <c r="D12" s="7"/>
      <c r="E12" s="7">
        <v>1986270217</v>
      </c>
      <c r="F12" s="7"/>
      <c r="G12" s="7">
        <v>817663804</v>
      </c>
      <c r="H12" s="7"/>
      <c r="I12" s="7">
        <f t="shared" si="0"/>
        <v>2803934021</v>
      </c>
      <c r="J12" s="7"/>
      <c r="K12" s="7">
        <v>0</v>
      </c>
      <c r="L12" s="7"/>
      <c r="M12" s="7">
        <v>1986270217</v>
      </c>
      <c r="N12" s="7"/>
      <c r="O12" s="7">
        <v>817663804</v>
      </c>
      <c r="P12" s="7"/>
      <c r="Q12" s="7">
        <f t="shared" si="1"/>
        <v>2803934021</v>
      </c>
    </row>
    <row r="13" spans="1:17">
      <c r="A13" s="1" t="s">
        <v>98</v>
      </c>
      <c r="C13" s="7">
        <v>1383433405</v>
      </c>
      <c r="D13" s="7"/>
      <c r="E13" s="7">
        <v>-44399314</v>
      </c>
      <c r="F13" s="7"/>
      <c r="G13" s="7">
        <v>0</v>
      </c>
      <c r="H13" s="7"/>
      <c r="I13" s="7">
        <f t="shared" si="0"/>
        <v>1339034091</v>
      </c>
      <c r="J13" s="7"/>
      <c r="K13" s="7">
        <v>1383433405</v>
      </c>
      <c r="L13" s="7"/>
      <c r="M13" s="7">
        <v>-44399314</v>
      </c>
      <c r="N13" s="7"/>
      <c r="O13" s="7">
        <v>0</v>
      </c>
      <c r="P13" s="7"/>
      <c r="Q13" s="7">
        <f t="shared" si="1"/>
        <v>1339034091</v>
      </c>
    </row>
    <row r="14" spans="1:17">
      <c r="A14" s="1" t="s">
        <v>95</v>
      </c>
      <c r="C14" s="7">
        <v>866434987</v>
      </c>
      <c r="D14" s="7"/>
      <c r="E14" s="7">
        <v>328665063</v>
      </c>
      <c r="F14" s="7"/>
      <c r="G14" s="7">
        <v>0</v>
      </c>
      <c r="H14" s="7"/>
      <c r="I14" s="7">
        <f t="shared" si="0"/>
        <v>1195100050</v>
      </c>
      <c r="J14" s="7"/>
      <c r="K14" s="7">
        <v>866434987</v>
      </c>
      <c r="L14" s="7"/>
      <c r="M14" s="7">
        <v>328665063</v>
      </c>
      <c r="N14" s="7"/>
      <c r="O14" s="7">
        <v>0</v>
      </c>
      <c r="P14" s="7"/>
      <c r="Q14" s="7">
        <f t="shared" si="1"/>
        <v>1195100050</v>
      </c>
    </row>
    <row r="15" spans="1:17">
      <c r="A15" s="1" t="s">
        <v>54</v>
      </c>
      <c r="C15" s="7">
        <v>0</v>
      </c>
      <c r="D15" s="7"/>
      <c r="E15" s="7">
        <v>3177126492</v>
      </c>
      <c r="F15" s="7"/>
      <c r="G15" s="7">
        <v>0</v>
      </c>
      <c r="H15" s="7"/>
      <c r="I15" s="7">
        <f t="shared" si="0"/>
        <v>3177126492</v>
      </c>
      <c r="J15" s="7"/>
      <c r="K15" s="7">
        <v>0</v>
      </c>
      <c r="L15" s="7"/>
      <c r="M15" s="7">
        <v>3177126492</v>
      </c>
      <c r="N15" s="7"/>
      <c r="O15" s="7">
        <v>0</v>
      </c>
      <c r="P15" s="7"/>
      <c r="Q15" s="7">
        <f t="shared" si="1"/>
        <v>3177126492</v>
      </c>
    </row>
    <row r="16" spans="1:17">
      <c r="A16" s="1" t="s">
        <v>80</v>
      </c>
      <c r="C16" s="7">
        <v>0</v>
      </c>
      <c r="D16" s="7"/>
      <c r="E16" s="7">
        <v>3479369250</v>
      </c>
      <c r="F16" s="7"/>
      <c r="G16" s="7">
        <v>0</v>
      </c>
      <c r="H16" s="7"/>
      <c r="I16" s="7">
        <f t="shared" si="0"/>
        <v>3479369250</v>
      </c>
      <c r="J16" s="7"/>
      <c r="K16" s="7">
        <v>0</v>
      </c>
      <c r="L16" s="7"/>
      <c r="M16" s="7">
        <v>3479369250</v>
      </c>
      <c r="N16" s="7"/>
      <c r="O16" s="7">
        <v>0</v>
      </c>
      <c r="P16" s="7"/>
      <c r="Q16" s="7">
        <f t="shared" si="1"/>
        <v>3479369250</v>
      </c>
    </row>
    <row r="17" spans="1:17">
      <c r="A17" s="1" t="s">
        <v>86</v>
      </c>
      <c r="C17" s="7">
        <v>0</v>
      </c>
      <c r="D17" s="7"/>
      <c r="E17" s="7">
        <v>650812019</v>
      </c>
      <c r="F17" s="7"/>
      <c r="G17" s="7">
        <v>0</v>
      </c>
      <c r="H17" s="7"/>
      <c r="I17" s="7">
        <f t="shared" si="0"/>
        <v>650812019</v>
      </c>
      <c r="J17" s="7"/>
      <c r="K17" s="7">
        <v>0</v>
      </c>
      <c r="L17" s="7"/>
      <c r="M17" s="7">
        <v>650812019</v>
      </c>
      <c r="N17" s="7"/>
      <c r="O17" s="7">
        <v>0</v>
      </c>
      <c r="P17" s="7"/>
      <c r="Q17" s="7">
        <f t="shared" si="1"/>
        <v>650812019</v>
      </c>
    </row>
    <row r="18" spans="1:17">
      <c r="A18" s="1" t="s">
        <v>61</v>
      </c>
      <c r="C18" s="7">
        <v>0</v>
      </c>
      <c r="D18" s="7"/>
      <c r="E18" s="7">
        <v>2294637002</v>
      </c>
      <c r="F18" s="7"/>
      <c r="G18" s="7">
        <v>0</v>
      </c>
      <c r="H18" s="7"/>
      <c r="I18" s="7">
        <f t="shared" si="0"/>
        <v>2294637002</v>
      </c>
      <c r="J18" s="7"/>
      <c r="K18" s="7">
        <v>0</v>
      </c>
      <c r="L18" s="7"/>
      <c r="M18" s="7">
        <v>2294637002</v>
      </c>
      <c r="N18" s="7"/>
      <c r="O18" s="7">
        <v>0</v>
      </c>
      <c r="P18" s="7"/>
      <c r="Q18" s="7">
        <f t="shared" si="1"/>
        <v>2294637002</v>
      </c>
    </row>
    <row r="19" spans="1:17">
      <c r="A19" s="1" t="s">
        <v>85</v>
      </c>
      <c r="C19" s="7">
        <v>0</v>
      </c>
      <c r="D19" s="7"/>
      <c r="E19" s="7">
        <v>11154574639</v>
      </c>
      <c r="F19" s="7"/>
      <c r="G19" s="7">
        <v>0</v>
      </c>
      <c r="H19" s="7"/>
      <c r="I19" s="7">
        <f t="shared" si="0"/>
        <v>11154574639</v>
      </c>
      <c r="J19" s="7"/>
      <c r="K19" s="7">
        <v>0</v>
      </c>
      <c r="L19" s="7"/>
      <c r="M19" s="7">
        <v>11154574639</v>
      </c>
      <c r="N19" s="7"/>
      <c r="O19" s="7">
        <v>0</v>
      </c>
      <c r="P19" s="7"/>
      <c r="Q19" s="7">
        <f t="shared" si="1"/>
        <v>11154574639</v>
      </c>
    </row>
    <row r="20" spans="1:17">
      <c r="A20" s="1" t="s">
        <v>89</v>
      </c>
      <c r="C20" s="7">
        <v>0</v>
      </c>
      <c r="D20" s="7"/>
      <c r="E20" s="7">
        <v>460447462</v>
      </c>
      <c r="F20" s="7"/>
      <c r="G20" s="7">
        <v>0</v>
      </c>
      <c r="H20" s="7"/>
      <c r="I20" s="7">
        <f t="shared" si="0"/>
        <v>460447462</v>
      </c>
      <c r="J20" s="7"/>
      <c r="K20" s="7">
        <v>0</v>
      </c>
      <c r="L20" s="7"/>
      <c r="M20" s="7">
        <v>460447462</v>
      </c>
      <c r="N20" s="7"/>
      <c r="O20" s="7">
        <v>0</v>
      </c>
      <c r="P20" s="7"/>
      <c r="Q20" s="7">
        <f t="shared" si="1"/>
        <v>460447462</v>
      </c>
    </row>
    <row r="21" spans="1:17">
      <c r="A21" s="1" t="s">
        <v>64</v>
      </c>
      <c r="C21" s="7">
        <v>0</v>
      </c>
      <c r="D21" s="7"/>
      <c r="E21" s="7">
        <v>10959142457</v>
      </c>
      <c r="F21" s="7"/>
      <c r="G21" s="7">
        <v>0</v>
      </c>
      <c r="H21" s="7"/>
      <c r="I21" s="7">
        <f t="shared" si="0"/>
        <v>10959142457</v>
      </c>
      <c r="J21" s="7"/>
      <c r="K21" s="7">
        <v>0</v>
      </c>
      <c r="L21" s="7"/>
      <c r="M21" s="7">
        <v>10959142457</v>
      </c>
      <c r="N21" s="7"/>
      <c r="O21" s="7">
        <v>0</v>
      </c>
      <c r="P21" s="7"/>
      <c r="Q21" s="7">
        <f t="shared" si="1"/>
        <v>10959142457</v>
      </c>
    </row>
    <row r="22" spans="1:17">
      <c r="A22" s="1" t="s">
        <v>71</v>
      </c>
      <c r="C22" s="7">
        <v>0</v>
      </c>
      <c r="D22" s="7"/>
      <c r="E22" s="7">
        <v>8897878329</v>
      </c>
      <c r="F22" s="7"/>
      <c r="G22" s="7">
        <v>0</v>
      </c>
      <c r="H22" s="7"/>
      <c r="I22" s="7">
        <f t="shared" si="0"/>
        <v>8897878329</v>
      </c>
      <c r="J22" s="7"/>
      <c r="K22" s="7">
        <v>0</v>
      </c>
      <c r="L22" s="7"/>
      <c r="M22" s="7">
        <v>8897878329</v>
      </c>
      <c r="N22" s="7"/>
      <c r="O22" s="7">
        <v>0</v>
      </c>
      <c r="P22" s="7"/>
      <c r="Q22" s="7">
        <f t="shared" si="1"/>
        <v>8897878329</v>
      </c>
    </row>
    <row r="23" spans="1:17">
      <c r="A23" s="1" t="s">
        <v>78</v>
      </c>
      <c r="C23" s="7">
        <v>0</v>
      </c>
      <c r="D23" s="7"/>
      <c r="E23" s="7">
        <v>3419380125</v>
      </c>
      <c r="F23" s="7"/>
      <c r="G23" s="7">
        <v>0</v>
      </c>
      <c r="H23" s="7"/>
      <c r="I23" s="7">
        <f t="shared" si="0"/>
        <v>3419380125</v>
      </c>
      <c r="J23" s="7"/>
      <c r="K23" s="7">
        <v>0</v>
      </c>
      <c r="L23" s="7"/>
      <c r="M23" s="7">
        <v>3419380125</v>
      </c>
      <c r="N23" s="7"/>
      <c r="O23" s="7">
        <v>0</v>
      </c>
      <c r="P23" s="7"/>
      <c r="Q23" s="7">
        <f t="shared" si="1"/>
        <v>3419380125</v>
      </c>
    </row>
    <row r="24" spans="1:17">
      <c r="A24" s="1" t="s">
        <v>75</v>
      </c>
      <c r="C24" s="7">
        <v>0</v>
      </c>
      <c r="D24" s="7"/>
      <c r="E24" s="7">
        <v>1734435576</v>
      </c>
      <c r="F24" s="7"/>
      <c r="G24" s="7">
        <v>0</v>
      </c>
      <c r="H24" s="7"/>
      <c r="I24" s="7">
        <f t="shared" si="0"/>
        <v>1734435576</v>
      </c>
      <c r="J24" s="7"/>
      <c r="K24" s="7">
        <v>0</v>
      </c>
      <c r="L24" s="7"/>
      <c r="M24" s="7">
        <v>1734435576</v>
      </c>
      <c r="N24" s="7"/>
      <c r="O24" s="7">
        <v>0</v>
      </c>
      <c r="P24" s="7"/>
      <c r="Q24" s="7">
        <f t="shared" si="1"/>
        <v>1734435576</v>
      </c>
    </row>
    <row r="25" spans="1:17">
      <c r="A25" s="1" t="s">
        <v>58</v>
      </c>
      <c r="C25" s="7">
        <v>0</v>
      </c>
      <c r="D25" s="7"/>
      <c r="E25" s="7">
        <v>1483353595</v>
      </c>
      <c r="F25" s="7"/>
      <c r="G25" s="7">
        <v>0</v>
      </c>
      <c r="H25" s="7"/>
      <c r="I25" s="7">
        <f t="shared" si="0"/>
        <v>1483353595</v>
      </c>
      <c r="J25" s="7"/>
      <c r="K25" s="7">
        <v>0</v>
      </c>
      <c r="L25" s="7"/>
      <c r="M25" s="7">
        <v>1483353595</v>
      </c>
      <c r="N25" s="7"/>
      <c r="O25" s="7">
        <v>0</v>
      </c>
      <c r="P25" s="7"/>
      <c r="Q25" s="7">
        <f t="shared" si="1"/>
        <v>1483353595</v>
      </c>
    </row>
    <row r="26" spans="1:17">
      <c r="A26" s="1" t="s">
        <v>92</v>
      </c>
      <c r="C26" s="7">
        <v>0</v>
      </c>
      <c r="D26" s="7"/>
      <c r="E26" s="7">
        <v>937890274</v>
      </c>
      <c r="F26" s="7"/>
      <c r="G26" s="7">
        <v>0</v>
      </c>
      <c r="H26" s="7"/>
      <c r="I26" s="7">
        <f t="shared" si="0"/>
        <v>937890274</v>
      </c>
      <c r="J26" s="7"/>
      <c r="K26" s="7">
        <v>0</v>
      </c>
      <c r="L26" s="7"/>
      <c r="M26" s="7">
        <v>937890274</v>
      </c>
      <c r="N26" s="7"/>
      <c r="O26" s="7">
        <v>0</v>
      </c>
      <c r="P26" s="7"/>
      <c r="Q26" s="7">
        <f t="shared" si="1"/>
        <v>937890274</v>
      </c>
    </row>
    <row r="27" spans="1:17">
      <c r="A27" s="1" t="s">
        <v>107</v>
      </c>
      <c r="C27" s="7">
        <v>0</v>
      </c>
      <c r="D27" s="7"/>
      <c r="E27" s="7">
        <v>1351254650</v>
      </c>
      <c r="F27" s="7"/>
      <c r="G27" s="7">
        <v>0</v>
      </c>
      <c r="H27" s="7"/>
      <c r="I27" s="7">
        <f t="shared" si="0"/>
        <v>1351254650</v>
      </c>
      <c r="J27" s="7"/>
      <c r="K27" s="7">
        <v>0</v>
      </c>
      <c r="L27" s="7"/>
      <c r="M27" s="7">
        <v>1351254650</v>
      </c>
      <c r="N27" s="7"/>
      <c r="O27" s="7">
        <v>0</v>
      </c>
      <c r="P27" s="7"/>
      <c r="Q27" s="7">
        <f t="shared" si="1"/>
        <v>1351254650</v>
      </c>
    </row>
    <row r="28" spans="1:17">
      <c r="A28" s="1" t="s">
        <v>101</v>
      </c>
      <c r="C28" s="7">
        <v>0</v>
      </c>
      <c r="D28" s="7"/>
      <c r="E28" s="7">
        <v>1878876674</v>
      </c>
      <c r="F28" s="7"/>
      <c r="G28" s="7">
        <v>0</v>
      </c>
      <c r="H28" s="7"/>
      <c r="I28" s="7">
        <f t="shared" si="0"/>
        <v>1878876674</v>
      </c>
      <c r="J28" s="7"/>
      <c r="K28" s="7">
        <v>0</v>
      </c>
      <c r="L28" s="7"/>
      <c r="M28" s="7">
        <v>1878876674</v>
      </c>
      <c r="N28" s="7"/>
      <c r="O28" s="7">
        <v>0</v>
      </c>
      <c r="P28" s="7"/>
      <c r="Q28" s="7">
        <f t="shared" si="1"/>
        <v>1878876674</v>
      </c>
    </row>
    <row r="29" spans="1:17" ht="24.75" thickBot="1">
      <c r="C29" s="15">
        <f>SUM(C8:C28)</f>
        <v>2935199899</v>
      </c>
      <c r="E29" s="15">
        <f>SUM(E8:E28)</f>
        <v>58082781214</v>
      </c>
      <c r="G29" s="15">
        <f>SUM(G8:G28)</f>
        <v>4321916642</v>
      </c>
      <c r="I29" s="15">
        <f>SUM(I8:I28)</f>
        <v>65339897755</v>
      </c>
      <c r="K29" s="15">
        <f>SUM(K8:K28)</f>
        <v>2935199899</v>
      </c>
      <c r="M29" s="15">
        <f>SUM(M8:M28)</f>
        <v>58082781214</v>
      </c>
      <c r="O29" s="15">
        <f>SUM(O8:O28)</f>
        <v>4321916642</v>
      </c>
      <c r="Q29" s="15">
        <f>SUM(Q8:Q28)</f>
        <v>65339897755</v>
      </c>
    </row>
    <row r="3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9" t="s">
        <v>159</v>
      </c>
      <c r="B6" s="19" t="s">
        <v>159</v>
      </c>
      <c r="C6" s="19" t="s">
        <v>159</v>
      </c>
      <c r="E6" s="19" t="s">
        <v>133</v>
      </c>
      <c r="F6" s="19" t="s">
        <v>133</v>
      </c>
      <c r="G6" s="19" t="s">
        <v>133</v>
      </c>
      <c r="I6" s="19" t="s">
        <v>134</v>
      </c>
      <c r="J6" s="19" t="s">
        <v>134</v>
      </c>
      <c r="K6" s="19" t="s">
        <v>134</v>
      </c>
    </row>
    <row r="7" spans="1:11" ht="24.75">
      <c r="A7" s="19" t="s">
        <v>160</v>
      </c>
      <c r="C7" s="19" t="s">
        <v>118</v>
      </c>
      <c r="E7" s="19" t="s">
        <v>161</v>
      </c>
      <c r="G7" s="19" t="s">
        <v>162</v>
      </c>
      <c r="I7" s="19" t="s">
        <v>161</v>
      </c>
      <c r="K7" s="19" t="s">
        <v>162</v>
      </c>
    </row>
    <row r="8" spans="1:11">
      <c r="A8" s="1" t="s">
        <v>124</v>
      </c>
      <c r="C8" s="4" t="s">
        <v>125</v>
      </c>
      <c r="D8" s="4"/>
      <c r="E8" s="6">
        <v>425868</v>
      </c>
      <c r="F8" s="4"/>
      <c r="G8" s="9">
        <f>E8/$E$10</f>
        <v>1.6081924753851215E-3</v>
      </c>
      <c r="H8" s="4"/>
      <c r="I8" s="6">
        <v>425868</v>
      </c>
      <c r="J8" s="4"/>
      <c r="K8" s="9">
        <f>I8/$I$10</f>
        <v>1.6081924753851215E-3</v>
      </c>
    </row>
    <row r="9" spans="1:11">
      <c r="A9" s="1" t="s">
        <v>128</v>
      </c>
      <c r="C9" s="4" t="s">
        <v>129</v>
      </c>
      <c r="D9" s="4"/>
      <c r="E9" s="6">
        <v>264385718</v>
      </c>
      <c r="F9" s="4"/>
      <c r="G9" s="9">
        <f>E9/$E$10</f>
        <v>0.99839180752461487</v>
      </c>
      <c r="H9" s="4"/>
      <c r="I9" s="6">
        <v>264385718</v>
      </c>
      <c r="J9" s="4"/>
      <c r="K9" s="9">
        <f>I9/$I$10</f>
        <v>0.99839180752461487</v>
      </c>
    </row>
    <row r="10" spans="1:11" ht="24.75" thickBot="1">
      <c r="C10" s="4"/>
      <c r="D10" s="4"/>
      <c r="E10" s="13">
        <f>SUM(E8:E9)</f>
        <v>264811586</v>
      </c>
      <c r="F10" s="4"/>
      <c r="G10" s="10">
        <f>SUM(G8:G9)</f>
        <v>1</v>
      </c>
      <c r="H10" s="4"/>
      <c r="I10" s="13">
        <f>SUM(I8:I9)</f>
        <v>264811586</v>
      </c>
      <c r="J10" s="4"/>
      <c r="K10" s="10">
        <f>SUM(K8:K9)</f>
        <v>1</v>
      </c>
    </row>
    <row r="11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7" sqref="C17"/>
    </sheetView>
  </sheetViews>
  <sheetFormatPr defaultRowHeight="2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5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131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>
      <c r="C5" s="16" t="s">
        <v>133</v>
      </c>
      <c r="E5" s="1" t="s">
        <v>171</v>
      </c>
    </row>
    <row r="6" spans="1:5" ht="24.75">
      <c r="A6" s="16" t="s">
        <v>163</v>
      </c>
      <c r="C6" s="19"/>
      <c r="E6" s="5" t="s">
        <v>172</v>
      </c>
    </row>
    <row r="7" spans="1:5" ht="24.75">
      <c r="A7" s="19" t="s">
        <v>163</v>
      </c>
      <c r="C7" s="19" t="s">
        <v>121</v>
      </c>
      <c r="E7" s="19" t="s">
        <v>121</v>
      </c>
    </row>
    <row r="8" spans="1:5">
      <c r="A8" s="1" t="s">
        <v>164</v>
      </c>
      <c r="C8" s="3">
        <v>867882173</v>
      </c>
      <c r="E8" s="3">
        <v>867882173</v>
      </c>
    </row>
    <row r="9" spans="1:5" ht="25.5" thickBot="1">
      <c r="A9" s="2" t="s">
        <v>140</v>
      </c>
      <c r="C9" s="11">
        <v>867882173</v>
      </c>
      <c r="E9" s="11">
        <v>867882173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3"/>
  <sheetViews>
    <sheetView rightToLeft="1" tabSelected="1" workbookViewId="0">
      <selection activeCell="E5" sqref="E5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9" t="s">
        <v>168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6" t="s">
        <v>3</v>
      </c>
      <c r="C7" s="17" t="s">
        <v>7</v>
      </c>
      <c r="D7" s="7"/>
      <c r="E7" s="17" t="s">
        <v>8</v>
      </c>
      <c r="F7" s="7"/>
      <c r="G7" s="17" t="s">
        <v>9</v>
      </c>
      <c r="H7" s="7"/>
      <c r="I7" s="18" t="s">
        <v>10</v>
      </c>
      <c r="J7" s="18" t="s">
        <v>10</v>
      </c>
      <c r="K7" s="18" t="s">
        <v>10</v>
      </c>
      <c r="L7" s="7"/>
      <c r="M7" s="18" t="s">
        <v>11</v>
      </c>
      <c r="N7" s="18" t="s">
        <v>11</v>
      </c>
      <c r="O7" s="18" t="s">
        <v>11</v>
      </c>
      <c r="P7" s="7"/>
      <c r="Q7" s="17" t="s">
        <v>7</v>
      </c>
      <c r="R7" s="7"/>
      <c r="S7" s="17" t="s">
        <v>12</v>
      </c>
      <c r="T7" s="7"/>
      <c r="U7" s="17" t="s">
        <v>8</v>
      </c>
      <c r="V7" s="7"/>
      <c r="W7" s="17" t="s">
        <v>9</v>
      </c>
      <c r="X7" s="7"/>
      <c r="Y7" s="17" t="s">
        <v>13</v>
      </c>
    </row>
    <row r="8" spans="1:25" ht="24.75">
      <c r="A8" s="19" t="s">
        <v>3</v>
      </c>
      <c r="C8" s="18" t="s">
        <v>7</v>
      </c>
      <c r="D8" s="7"/>
      <c r="E8" s="18" t="s">
        <v>8</v>
      </c>
      <c r="F8" s="7"/>
      <c r="G8" s="18" t="s">
        <v>9</v>
      </c>
      <c r="H8" s="7"/>
      <c r="I8" s="18" t="s">
        <v>7</v>
      </c>
      <c r="J8" s="7"/>
      <c r="K8" s="18" t="s">
        <v>8</v>
      </c>
      <c r="L8" s="7"/>
      <c r="M8" s="18" t="s">
        <v>7</v>
      </c>
      <c r="N8" s="7"/>
      <c r="O8" s="18" t="s">
        <v>14</v>
      </c>
      <c r="P8" s="7"/>
      <c r="Q8" s="18" t="s">
        <v>7</v>
      </c>
      <c r="R8" s="7"/>
      <c r="S8" s="18" t="s">
        <v>12</v>
      </c>
      <c r="T8" s="7"/>
      <c r="U8" s="18" t="s">
        <v>8</v>
      </c>
      <c r="V8" s="7"/>
      <c r="W8" s="18" t="s">
        <v>9</v>
      </c>
      <c r="X8" s="7"/>
      <c r="Y8" s="18" t="s">
        <v>13</v>
      </c>
    </row>
    <row r="9" spans="1:25">
      <c r="A9" s="1" t="s">
        <v>15</v>
      </c>
      <c r="C9" s="7">
        <v>33342666</v>
      </c>
      <c r="D9" s="7"/>
      <c r="E9" s="7">
        <v>138154330877</v>
      </c>
      <c r="F9" s="7"/>
      <c r="G9" s="7">
        <v>175830390213.37601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33342666</v>
      </c>
      <c r="R9" s="7"/>
      <c r="S9" s="7">
        <v>5350</v>
      </c>
      <c r="T9" s="7"/>
      <c r="U9" s="7">
        <v>138154330877</v>
      </c>
      <c r="V9" s="7"/>
      <c r="W9" s="7">
        <v>177321882684.55499</v>
      </c>
      <c r="X9" s="7"/>
      <c r="Y9" s="9">
        <v>3.3553991515583102E-2</v>
      </c>
    </row>
    <row r="10" spans="1:25">
      <c r="A10" s="1" t="s">
        <v>16</v>
      </c>
      <c r="C10" s="7">
        <v>3423132</v>
      </c>
      <c r="D10" s="7"/>
      <c r="E10" s="7">
        <v>74928004507</v>
      </c>
      <c r="F10" s="7"/>
      <c r="G10" s="7">
        <v>98816277147.983994</v>
      </c>
      <c r="H10" s="7"/>
      <c r="I10" s="7">
        <v>600000</v>
      </c>
      <c r="J10" s="7"/>
      <c r="K10" s="7">
        <v>14863780544</v>
      </c>
      <c r="L10" s="7"/>
      <c r="M10" s="7">
        <v>-1381172</v>
      </c>
      <c r="N10" s="7"/>
      <c r="O10" s="7">
        <v>38995237942</v>
      </c>
      <c r="P10" s="7"/>
      <c r="Q10" s="7">
        <v>2641960</v>
      </c>
      <c r="R10" s="7"/>
      <c r="S10" s="7">
        <v>27780</v>
      </c>
      <c r="T10" s="7"/>
      <c r="U10" s="7">
        <v>59157464231</v>
      </c>
      <c r="V10" s="7"/>
      <c r="W10" s="7">
        <v>72956956589.639999</v>
      </c>
      <c r="X10" s="7"/>
      <c r="Y10" s="9">
        <v>1.380538637053829E-2</v>
      </c>
    </row>
    <row r="11" spans="1:25">
      <c r="A11" s="1" t="s">
        <v>17</v>
      </c>
      <c r="C11" s="7">
        <v>9063968</v>
      </c>
      <c r="D11" s="7"/>
      <c r="E11" s="7">
        <v>48157779670</v>
      </c>
      <c r="F11" s="7"/>
      <c r="G11" s="7">
        <v>83523046609.007996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9063968</v>
      </c>
      <c r="R11" s="7"/>
      <c r="S11" s="7">
        <v>9590</v>
      </c>
      <c r="T11" s="7"/>
      <c r="U11" s="7">
        <v>48157779670</v>
      </c>
      <c r="V11" s="7"/>
      <c r="W11" s="7">
        <v>86406258573.936005</v>
      </c>
      <c r="X11" s="7"/>
      <c r="Y11" s="9">
        <v>1.6350350127066746E-2</v>
      </c>
    </row>
    <row r="12" spans="1:25">
      <c r="A12" s="1" t="s">
        <v>18</v>
      </c>
      <c r="C12" s="7">
        <v>496318</v>
      </c>
      <c r="D12" s="7"/>
      <c r="E12" s="7">
        <v>89235558257</v>
      </c>
      <c r="F12" s="7"/>
      <c r="G12" s="7">
        <v>92723000790.725998</v>
      </c>
      <c r="H12" s="7"/>
      <c r="I12" s="7">
        <v>39216</v>
      </c>
      <c r="J12" s="7"/>
      <c r="K12" s="7">
        <v>6906812170</v>
      </c>
      <c r="L12" s="7"/>
      <c r="M12" s="7">
        <v>0</v>
      </c>
      <c r="N12" s="7"/>
      <c r="O12" s="7">
        <v>0</v>
      </c>
      <c r="P12" s="7"/>
      <c r="Q12" s="7">
        <v>535534</v>
      </c>
      <c r="R12" s="7"/>
      <c r="S12" s="7">
        <v>176370</v>
      </c>
      <c r="T12" s="7"/>
      <c r="U12" s="7">
        <v>96142370427</v>
      </c>
      <c r="V12" s="7"/>
      <c r="W12" s="7">
        <v>93890141397.098999</v>
      </c>
      <c r="X12" s="7"/>
      <c r="Y12" s="9">
        <v>1.7766498754355719E-2</v>
      </c>
    </row>
    <row r="13" spans="1:25">
      <c r="A13" s="1" t="s">
        <v>19</v>
      </c>
      <c r="C13" s="7">
        <v>2046341</v>
      </c>
      <c r="D13" s="7"/>
      <c r="E13" s="7">
        <v>88039197636</v>
      </c>
      <c r="F13" s="7"/>
      <c r="G13" s="7">
        <v>109071941833.701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2046341</v>
      </c>
      <c r="R13" s="7"/>
      <c r="S13" s="7">
        <v>54510</v>
      </c>
      <c r="T13" s="7"/>
      <c r="U13" s="7">
        <v>88039197636</v>
      </c>
      <c r="V13" s="7"/>
      <c r="W13" s="7">
        <v>110882348924.936</v>
      </c>
      <c r="X13" s="7"/>
      <c r="Y13" s="9">
        <v>2.098187397250826E-2</v>
      </c>
    </row>
    <row r="14" spans="1:25">
      <c r="A14" s="1" t="s">
        <v>20</v>
      </c>
      <c r="C14" s="7">
        <v>670256</v>
      </c>
      <c r="D14" s="7"/>
      <c r="E14" s="7">
        <v>12419379807</v>
      </c>
      <c r="F14" s="7"/>
      <c r="G14" s="7">
        <v>15790551050.16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670256</v>
      </c>
      <c r="R14" s="7"/>
      <c r="S14" s="7">
        <v>24400</v>
      </c>
      <c r="T14" s="7"/>
      <c r="U14" s="7">
        <v>12419379807</v>
      </c>
      <c r="V14" s="7"/>
      <c r="W14" s="7">
        <v>16256938633.92</v>
      </c>
      <c r="X14" s="7"/>
      <c r="Y14" s="9">
        <v>3.0762428908015387E-3</v>
      </c>
    </row>
    <row r="15" spans="1:25">
      <c r="A15" s="1" t="s">
        <v>21</v>
      </c>
      <c r="C15" s="7">
        <v>4965</v>
      </c>
      <c r="D15" s="7"/>
      <c r="E15" s="7">
        <v>1734502839</v>
      </c>
      <c r="F15" s="7"/>
      <c r="G15" s="7">
        <v>1897031172</v>
      </c>
      <c r="H15" s="7"/>
      <c r="I15" s="7">
        <v>0</v>
      </c>
      <c r="J15" s="7"/>
      <c r="K15" s="7">
        <v>0</v>
      </c>
      <c r="L15" s="7"/>
      <c r="M15" s="7">
        <v>-4965</v>
      </c>
      <c r="N15" s="7"/>
      <c r="O15" s="7">
        <v>1857406508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7"/>
      <c r="Y15" s="9">
        <v>0</v>
      </c>
    </row>
    <row r="16" spans="1:25">
      <c r="A16" s="1" t="s">
        <v>22</v>
      </c>
      <c r="C16" s="7">
        <v>140251</v>
      </c>
      <c r="D16" s="7"/>
      <c r="E16" s="7">
        <v>48778176321</v>
      </c>
      <c r="F16" s="7"/>
      <c r="G16" s="7">
        <v>53203149259.388</v>
      </c>
      <c r="H16" s="7"/>
      <c r="I16" s="7">
        <v>0</v>
      </c>
      <c r="J16" s="7"/>
      <c r="K16" s="7">
        <v>0</v>
      </c>
      <c r="L16" s="7"/>
      <c r="M16" s="7">
        <v>-37766</v>
      </c>
      <c r="N16" s="7"/>
      <c r="O16" s="7">
        <v>14309224045</v>
      </c>
      <c r="P16" s="7"/>
      <c r="Q16" s="7">
        <v>102485</v>
      </c>
      <c r="R16" s="7"/>
      <c r="S16" s="7">
        <v>384344</v>
      </c>
      <c r="T16" s="7"/>
      <c r="U16" s="7">
        <v>35643463504</v>
      </c>
      <c r="V16" s="7"/>
      <c r="W16" s="7">
        <v>39294960052.384003</v>
      </c>
      <c r="X16" s="7"/>
      <c r="Y16" s="9">
        <v>7.4356460479748409E-3</v>
      </c>
    </row>
    <row r="17" spans="1:25">
      <c r="A17" s="1" t="s">
        <v>23</v>
      </c>
      <c r="C17" s="7">
        <v>15000000</v>
      </c>
      <c r="D17" s="7"/>
      <c r="E17" s="7">
        <v>39146440479</v>
      </c>
      <c r="F17" s="7"/>
      <c r="G17" s="7">
        <v>56690671500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15000000</v>
      </c>
      <c r="R17" s="7"/>
      <c r="S17" s="7">
        <v>3693</v>
      </c>
      <c r="T17" s="7"/>
      <c r="U17" s="7">
        <v>39146440479</v>
      </c>
      <c r="V17" s="7"/>
      <c r="W17" s="7">
        <v>55065399750</v>
      </c>
      <c r="X17" s="7"/>
      <c r="Y17" s="9">
        <v>1.0419830468981515E-2</v>
      </c>
    </row>
    <row r="18" spans="1:25">
      <c r="A18" s="1" t="s">
        <v>24</v>
      </c>
      <c r="C18" s="7">
        <v>134807941</v>
      </c>
      <c r="D18" s="7"/>
      <c r="E18" s="7">
        <v>103568334119</v>
      </c>
      <c r="F18" s="7"/>
      <c r="G18" s="7">
        <v>192968400601.51199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134807941</v>
      </c>
      <c r="R18" s="7"/>
      <c r="S18" s="7">
        <v>1402</v>
      </c>
      <c r="T18" s="7"/>
      <c r="U18" s="7">
        <v>103568334119</v>
      </c>
      <c r="V18" s="7"/>
      <c r="W18" s="7">
        <v>187876178918.97198</v>
      </c>
      <c r="X18" s="7"/>
      <c r="Y18" s="9">
        <v>3.5551143592591948E-2</v>
      </c>
    </row>
    <row r="19" spans="1:25">
      <c r="A19" s="1" t="s">
        <v>25</v>
      </c>
      <c r="C19" s="7">
        <v>43822101</v>
      </c>
      <c r="D19" s="7"/>
      <c r="E19" s="7">
        <v>91381705968</v>
      </c>
      <c r="F19" s="7"/>
      <c r="G19" s="7">
        <v>124933979043.27499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43822101</v>
      </c>
      <c r="R19" s="7"/>
      <c r="S19" s="7">
        <v>2854</v>
      </c>
      <c r="T19" s="7"/>
      <c r="U19" s="7">
        <v>91381705968</v>
      </c>
      <c r="V19" s="7"/>
      <c r="W19" s="7">
        <v>124324120010.289</v>
      </c>
      <c r="X19" s="7"/>
      <c r="Y19" s="9">
        <v>2.352541268371567E-2</v>
      </c>
    </row>
    <row r="20" spans="1:25">
      <c r="A20" s="1" t="s">
        <v>26</v>
      </c>
      <c r="C20" s="7">
        <v>17385737</v>
      </c>
      <c r="D20" s="7"/>
      <c r="E20" s="7">
        <v>52094912081</v>
      </c>
      <c r="F20" s="7"/>
      <c r="G20" s="7">
        <v>77683901932.500702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17385737</v>
      </c>
      <c r="R20" s="7"/>
      <c r="S20" s="7">
        <v>4996</v>
      </c>
      <c r="T20" s="7"/>
      <c r="U20" s="7">
        <v>52094912081</v>
      </c>
      <c r="V20" s="7"/>
      <c r="W20" s="7">
        <v>86342330156.790604</v>
      </c>
      <c r="X20" s="7"/>
      <c r="Y20" s="9">
        <v>1.633825317922237E-2</v>
      </c>
    </row>
    <row r="21" spans="1:25">
      <c r="A21" s="1" t="s">
        <v>27</v>
      </c>
      <c r="C21" s="7">
        <v>4791554</v>
      </c>
      <c r="D21" s="7"/>
      <c r="E21" s="7">
        <v>55525503605</v>
      </c>
      <c r="F21" s="7"/>
      <c r="G21" s="7">
        <v>85925318336.748001</v>
      </c>
      <c r="H21" s="7"/>
      <c r="I21" s="7">
        <v>2550343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7341897</v>
      </c>
      <c r="R21" s="7"/>
      <c r="S21" s="7">
        <v>9330</v>
      </c>
      <c r="T21" s="7"/>
      <c r="U21" s="7">
        <v>41249764755</v>
      </c>
      <c r="V21" s="7"/>
      <c r="W21" s="7">
        <v>68092324610.890503</v>
      </c>
      <c r="X21" s="7"/>
      <c r="Y21" s="9">
        <v>1.2884869299152536E-2</v>
      </c>
    </row>
    <row r="22" spans="1:25">
      <c r="A22" s="1" t="s">
        <v>28</v>
      </c>
      <c r="C22" s="7">
        <v>4500000</v>
      </c>
      <c r="D22" s="7"/>
      <c r="E22" s="7">
        <v>17618068662</v>
      </c>
      <c r="F22" s="7"/>
      <c r="G22" s="7">
        <v>36098925750</v>
      </c>
      <c r="H22" s="7"/>
      <c r="I22" s="7">
        <v>1000000</v>
      </c>
      <c r="J22" s="7"/>
      <c r="K22" s="7">
        <v>6818584736</v>
      </c>
      <c r="L22" s="7"/>
      <c r="M22" s="7">
        <v>-2000000</v>
      </c>
      <c r="N22" s="7"/>
      <c r="O22" s="7">
        <v>15884158683</v>
      </c>
      <c r="P22" s="7"/>
      <c r="Q22" s="7">
        <v>3500000</v>
      </c>
      <c r="R22" s="7"/>
      <c r="S22" s="7">
        <v>7440</v>
      </c>
      <c r="T22" s="7"/>
      <c r="U22" s="7">
        <v>15961187692</v>
      </c>
      <c r="V22" s="7"/>
      <c r="W22" s="7">
        <v>25885062000</v>
      </c>
      <c r="X22" s="7"/>
      <c r="Y22" s="9">
        <v>4.8981385578532113E-3</v>
      </c>
    </row>
    <row r="23" spans="1:25">
      <c r="A23" s="1" t="s">
        <v>29</v>
      </c>
      <c r="C23" s="7">
        <v>2570107</v>
      </c>
      <c r="D23" s="7"/>
      <c r="E23" s="7">
        <v>36452284344</v>
      </c>
      <c r="F23" s="7"/>
      <c r="G23" s="7">
        <v>69593156877.654007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2570107</v>
      </c>
      <c r="R23" s="7"/>
      <c r="S23" s="7">
        <v>24050</v>
      </c>
      <c r="T23" s="7"/>
      <c r="U23" s="7">
        <v>36452284344</v>
      </c>
      <c r="V23" s="7"/>
      <c r="W23" s="7">
        <v>61443297463.567497</v>
      </c>
      <c r="X23" s="7"/>
      <c r="Y23" s="9">
        <v>1.1626697453069433E-2</v>
      </c>
    </row>
    <row r="24" spans="1:25">
      <c r="A24" s="1" t="s">
        <v>30</v>
      </c>
      <c r="C24" s="7">
        <v>2981997</v>
      </c>
      <c r="D24" s="7"/>
      <c r="E24" s="7">
        <v>35410602013</v>
      </c>
      <c r="F24" s="7"/>
      <c r="G24" s="7">
        <v>66843930357.517502</v>
      </c>
      <c r="H24" s="7"/>
      <c r="I24" s="7">
        <v>500000</v>
      </c>
      <c r="J24" s="7"/>
      <c r="K24" s="7">
        <v>9826069647</v>
      </c>
      <c r="L24" s="7"/>
      <c r="M24" s="7">
        <v>-901368</v>
      </c>
      <c r="N24" s="7"/>
      <c r="O24" s="7">
        <v>20303426746</v>
      </c>
      <c r="P24" s="7"/>
      <c r="Q24" s="7">
        <v>2580629</v>
      </c>
      <c r="R24" s="7"/>
      <c r="S24" s="7">
        <v>21810</v>
      </c>
      <c r="T24" s="7"/>
      <c r="U24" s="7">
        <v>34011252471</v>
      </c>
      <c r="V24" s="7"/>
      <c r="W24" s="7">
        <v>55948631554.984497</v>
      </c>
      <c r="X24" s="7"/>
      <c r="Y24" s="9">
        <v>1.0586961293683301E-2</v>
      </c>
    </row>
    <row r="25" spans="1:25">
      <c r="A25" s="1" t="s">
        <v>31</v>
      </c>
      <c r="C25" s="7">
        <v>565843</v>
      </c>
      <c r="D25" s="7"/>
      <c r="E25" s="7">
        <v>13626953497</v>
      </c>
      <c r="F25" s="7"/>
      <c r="G25" s="7">
        <v>29440006095.410999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565843</v>
      </c>
      <c r="R25" s="7"/>
      <c r="S25" s="7">
        <v>60690</v>
      </c>
      <c r="T25" s="7"/>
      <c r="U25" s="7">
        <v>13626953497</v>
      </c>
      <c r="V25" s="7"/>
      <c r="W25" s="7">
        <v>34136682650.563499</v>
      </c>
      <c r="X25" s="7"/>
      <c r="Y25" s="9">
        <v>6.4595634937217395E-3</v>
      </c>
    </row>
    <row r="26" spans="1:25">
      <c r="A26" s="1" t="s">
        <v>32</v>
      </c>
      <c r="C26" s="7">
        <v>538673</v>
      </c>
      <c r="D26" s="7"/>
      <c r="E26" s="7">
        <v>9180475387</v>
      </c>
      <c r="F26" s="7"/>
      <c r="G26" s="7">
        <v>19903341681.310501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538673</v>
      </c>
      <c r="R26" s="7"/>
      <c r="S26" s="7">
        <v>35470</v>
      </c>
      <c r="T26" s="7"/>
      <c r="U26" s="7">
        <v>9180475387</v>
      </c>
      <c r="V26" s="7"/>
      <c r="W26" s="7">
        <v>18993046258.705502</v>
      </c>
      <c r="X26" s="7"/>
      <c r="Y26" s="9">
        <v>3.5939868411694396E-3</v>
      </c>
    </row>
    <row r="27" spans="1:25">
      <c r="A27" s="1" t="s">
        <v>33</v>
      </c>
      <c r="C27" s="7">
        <v>1000000</v>
      </c>
      <c r="D27" s="7"/>
      <c r="E27" s="7">
        <v>18085385655</v>
      </c>
      <c r="F27" s="7"/>
      <c r="G27" s="7">
        <v>36750028500</v>
      </c>
      <c r="H27" s="7"/>
      <c r="I27" s="7">
        <v>0</v>
      </c>
      <c r="J27" s="7"/>
      <c r="K27" s="7">
        <v>0</v>
      </c>
      <c r="L27" s="7"/>
      <c r="M27" s="7">
        <v>-200000</v>
      </c>
      <c r="N27" s="7"/>
      <c r="O27" s="7">
        <v>7372647354</v>
      </c>
      <c r="P27" s="7"/>
      <c r="Q27" s="7">
        <v>800000</v>
      </c>
      <c r="R27" s="7"/>
      <c r="S27" s="7">
        <v>31970</v>
      </c>
      <c r="T27" s="7"/>
      <c r="U27" s="7">
        <v>14468308521</v>
      </c>
      <c r="V27" s="7"/>
      <c r="W27" s="7">
        <v>25423822800</v>
      </c>
      <c r="X27" s="7"/>
      <c r="Y27" s="9">
        <v>4.8108598984506045E-3</v>
      </c>
    </row>
    <row r="28" spans="1:25">
      <c r="A28" s="1" t="s">
        <v>34</v>
      </c>
      <c r="C28" s="7">
        <v>650000</v>
      </c>
      <c r="D28" s="7"/>
      <c r="E28" s="7">
        <v>18260626461</v>
      </c>
      <c r="F28" s="7"/>
      <c r="G28" s="7">
        <v>41921076600</v>
      </c>
      <c r="H28" s="7"/>
      <c r="I28" s="7">
        <v>113725</v>
      </c>
      <c r="J28" s="7"/>
      <c r="K28" s="7">
        <v>6132602076</v>
      </c>
      <c r="L28" s="7"/>
      <c r="M28" s="7">
        <v>0</v>
      </c>
      <c r="N28" s="7"/>
      <c r="O28" s="7">
        <v>0</v>
      </c>
      <c r="P28" s="7"/>
      <c r="Q28" s="7">
        <v>763725</v>
      </c>
      <c r="R28" s="7"/>
      <c r="S28" s="7">
        <v>49470</v>
      </c>
      <c r="T28" s="7"/>
      <c r="U28" s="7">
        <v>24393228537</v>
      </c>
      <c r="V28" s="7"/>
      <c r="W28" s="7">
        <v>37556675969.287498</v>
      </c>
      <c r="X28" s="7"/>
      <c r="Y28" s="9">
        <v>7.1067167105864464E-3</v>
      </c>
    </row>
    <row r="29" spans="1:25">
      <c r="A29" s="1" t="s">
        <v>35</v>
      </c>
      <c r="C29" s="7">
        <v>506578</v>
      </c>
      <c r="D29" s="7"/>
      <c r="E29" s="7">
        <v>21924308308</v>
      </c>
      <c r="F29" s="7"/>
      <c r="G29" s="7">
        <v>33814313259.435001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506578</v>
      </c>
      <c r="R29" s="7"/>
      <c r="S29" s="7">
        <v>63200</v>
      </c>
      <c r="T29" s="7"/>
      <c r="U29" s="7">
        <v>21924308308</v>
      </c>
      <c r="V29" s="7"/>
      <c r="W29" s="7">
        <v>31825236008.880001</v>
      </c>
      <c r="X29" s="7"/>
      <c r="Y29" s="9">
        <v>6.0221766363887244E-3</v>
      </c>
    </row>
    <row r="30" spans="1:25">
      <c r="A30" s="1" t="s">
        <v>36</v>
      </c>
      <c r="C30" s="7">
        <v>2459728</v>
      </c>
      <c r="D30" s="7"/>
      <c r="E30" s="7">
        <v>34883412274</v>
      </c>
      <c r="F30" s="7"/>
      <c r="G30" s="7">
        <v>70345314631.367996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2459728</v>
      </c>
      <c r="R30" s="7"/>
      <c r="S30" s="7">
        <v>25130</v>
      </c>
      <c r="T30" s="7"/>
      <c r="U30" s="7">
        <v>34883412274</v>
      </c>
      <c r="V30" s="7"/>
      <c r="W30" s="7">
        <v>61445177500.391998</v>
      </c>
      <c r="X30" s="7"/>
      <c r="Y30" s="9">
        <v>1.1627053205775773E-2</v>
      </c>
    </row>
    <row r="31" spans="1:25">
      <c r="A31" s="1" t="s">
        <v>37</v>
      </c>
      <c r="C31" s="7">
        <v>1185512</v>
      </c>
      <c r="D31" s="7"/>
      <c r="E31" s="7">
        <v>35479371889</v>
      </c>
      <c r="F31" s="7"/>
      <c r="G31" s="7">
        <v>51769668884.148003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1185512</v>
      </c>
      <c r="R31" s="7"/>
      <c r="S31" s="7">
        <v>39500</v>
      </c>
      <c r="T31" s="7"/>
      <c r="U31" s="7">
        <v>35479371889</v>
      </c>
      <c r="V31" s="7"/>
      <c r="W31" s="7">
        <v>46549099042.199997</v>
      </c>
      <c r="X31" s="7"/>
      <c r="Y31" s="9">
        <v>8.8083210637829572E-3</v>
      </c>
    </row>
    <row r="32" spans="1:25">
      <c r="A32" s="1" t="s">
        <v>38</v>
      </c>
      <c r="C32" s="7">
        <v>4048757</v>
      </c>
      <c r="D32" s="7"/>
      <c r="E32" s="7">
        <v>130152771593</v>
      </c>
      <c r="F32" s="7"/>
      <c r="G32" s="7">
        <v>176079176693.43799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4048757</v>
      </c>
      <c r="R32" s="7"/>
      <c r="S32" s="7">
        <v>38930</v>
      </c>
      <c r="T32" s="7"/>
      <c r="U32" s="7">
        <v>130152771593</v>
      </c>
      <c r="V32" s="7"/>
      <c r="W32" s="7">
        <v>156680282255.44</v>
      </c>
      <c r="X32" s="7"/>
      <c r="Y32" s="9">
        <v>2.9648054610442693E-2</v>
      </c>
    </row>
    <row r="33" spans="1:25">
      <c r="A33" s="1" t="s">
        <v>39</v>
      </c>
      <c r="C33" s="7">
        <v>2000000</v>
      </c>
      <c r="D33" s="7"/>
      <c r="E33" s="7">
        <v>7695552636</v>
      </c>
      <c r="F33" s="7"/>
      <c r="G33" s="7">
        <v>17634447000</v>
      </c>
      <c r="H33" s="7"/>
      <c r="I33" s="7">
        <v>0</v>
      </c>
      <c r="J33" s="7"/>
      <c r="K33" s="7">
        <v>0</v>
      </c>
      <c r="L33" s="7"/>
      <c r="M33" s="7">
        <v>-1999999</v>
      </c>
      <c r="N33" s="7"/>
      <c r="O33" s="7">
        <v>17498379166</v>
      </c>
      <c r="P33" s="7"/>
      <c r="Q33" s="7">
        <v>1</v>
      </c>
      <c r="R33" s="7"/>
      <c r="S33" s="7">
        <v>8840</v>
      </c>
      <c r="T33" s="7"/>
      <c r="U33" s="7">
        <v>3852</v>
      </c>
      <c r="V33" s="7"/>
      <c r="W33" s="7">
        <v>8787.402</v>
      </c>
      <c r="X33" s="7"/>
      <c r="Y33" s="9">
        <v>1.662808942066912E-9</v>
      </c>
    </row>
    <row r="34" spans="1:25">
      <c r="A34" s="1" t="s">
        <v>40</v>
      </c>
      <c r="C34" s="7">
        <v>10923751</v>
      </c>
      <c r="D34" s="7"/>
      <c r="E34" s="7">
        <v>31474981902</v>
      </c>
      <c r="F34" s="7"/>
      <c r="G34" s="7">
        <v>70364730336.444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10923751</v>
      </c>
      <c r="R34" s="7"/>
      <c r="S34" s="7">
        <v>6270</v>
      </c>
      <c r="T34" s="7"/>
      <c r="U34" s="7">
        <v>31474981902</v>
      </c>
      <c r="V34" s="7"/>
      <c r="W34" s="7">
        <v>68084391853.318497</v>
      </c>
      <c r="X34" s="7"/>
      <c r="Y34" s="9">
        <v>1.2883368211547123E-2</v>
      </c>
    </row>
    <row r="35" spans="1:25">
      <c r="A35" s="1" t="s">
        <v>41</v>
      </c>
      <c r="C35" s="7">
        <v>2286616</v>
      </c>
      <c r="D35" s="7"/>
      <c r="E35" s="7">
        <v>39218224638</v>
      </c>
      <c r="F35" s="7"/>
      <c r="G35" s="7">
        <v>67735716917.040001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2286616</v>
      </c>
      <c r="R35" s="7"/>
      <c r="S35" s="7">
        <v>30760</v>
      </c>
      <c r="T35" s="7"/>
      <c r="U35" s="7">
        <v>39218224638</v>
      </c>
      <c r="V35" s="7"/>
      <c r="W35" s="7">
        <v>69917807112</v>
      </c>
      <c r="X35" s="7"/>
      <c r="Y35" s="9">
        <v>1.3230298884191612E-2</v>
      </c>
    </row>
    <row r="36" spans="1:25">
      <c r="A36" s="1" t="s">
        <v>42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500000</v>
      </c>
      <c r="J36" s="7"/>
      <c r="K36" s="7">
        <v>8142848543</v>
      </c>
      <c r="L36" s="7"/>
      <c r="M36" s="7">
        <v>0</v>
      </c>
      <c r="N36" s="7"/>
      <c r="O36" s="7">
        <v>0</v>
      </c>
      <c r="P36" s="7"/>
      <c r="Q36" s="7">
        <v>500000</v>
      </c>
      <c r="R36" s="7"/>
      <c r="S36" s="7">
        <v>16790</v>
      </c>
      <c r="T36" s="7"/>
      <c r="U36" s="7">
        <v>8142848543</v>
      </c>
      <c r="V36" s="7"/>
      <c r="W36" s="7">
        <v>8345049750</v>
      </c>
      <c r="X36" s="7"/>
      <c r="Y36" s="9">
        <v>1.5791041932863943E-3</v>
      </c>
    </row>
    <row r="37" spans="1:25">
      <c r="A37" s="1" t="s">
        <v>43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625000</v>
      </c>
      <c r="J37" s="7"/>
      <c r="K37" s="7">
        <v>8101099124</v>
      </c>
      <c r="L37" s="7"/>
      <c r="M37" s="7">
        <v>0</v>
      </c>
      <c r="N37" s="7"/>
      <c r="O37" s="7">
        <v>0</v>
      </c>
      <c r="P37" s="7"/>
      <c r="Q37" s="7">
        <v>625000</v>
      </c>
      <c r="R37" s="7"/>
      <c r="S37" s="7">
        <v>13160</v>
      </c>
      <c r="T37" s="7"/>
      <c r="U37" s="7">
        <v>8101099124</v>
      </c>
      <c r="V37" s="7"/>
      <c r="W37" s="7">
        <v>8176061250</v>
      </c>
      <c r="X37" s="7"/>
      <c r="Y37" s="9">
        <v>1.547127098246646E-3</v>
      </c>
    </row>
    <row r="38" spans="1:25">
      <c r="A38" s="1" t="s">
        <v>44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3091325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3091325</v>
      </c>
      <c r="R38" s="7"/>
      <c r="S38" s="7">
        <v>8330</v>
      </c>
      <c r="T38" s="7"/>
      <c r="U38" s="7">
        <v>14275738850</v>
      </c>
      <c r="V38" s="7"/>
      <c r="W38" s="7">
        <v>25597520363.362499</v>
      </c>
      <c r="X38" s="7"/>
      <c r="Y38" s="9">
        <v>4.8437280728637466E-3</v>
      </c>
    </row>
    <row r="39" spans="1:25" ht="24.75" thickBot="1">
      <c r="C39" s="7"/>
      <c r="D39" s="7"/>
      <c r="E39" s="8">
        <f>SUM(E9:E38)</f>
        <v>1292626845425</v>
      </c>
      <c r="F39" s="7"/>
      <c r="G39" s="8">
        <f>SUM(G9:G38)</f>
        <v>1957351493074.1448</v>
      </c>
      <c r="H39" s="7"/>
      <c r="I39" s="7"/>
      <c r="J39" s="7"/>
      <c r="K39" s="8">
        <f>SUM(K9:K38)</f>
        <v>60791796840</v>
      </c>
      <c r="L39" s="7"/>
      <c r="M39" s="7"/>
      <c r="N39" s="7"/>
      <c r="O39" s="8">
        <f>SUM(O9:O38)</f>
        <v>116220480444</v>
      </c>
      <c r="P39" s="7"/>
      <c r="Q39" s="7"/>
      <c r="R39" s="7"/>
      <c r="S39" s="7"/>
      <c r="T39" s="7"/>
      <c r="U39" s="8">
        <f>SUM(U9:U38)</f>
        <v>1276901594976</v>
      </c>
      <c r="V39" s="7"/>
      <c r="W39" s="8">
        <f>SUM(W9:W38)</f>
        <v>1854717692923.5161</v>
      </c>
      <c r="X39" s="7"/>
      <c r="Y39" s="10">
        <f>SUM(Y9:Y38)</f>
        <v>0.35096165679036129</v>
      </c>
    </row>
    <row r="40" spans="1:25" ht="24.75" thickTop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workbookViewId="0">
      <selection activeCell="AA19" sqref="A18:AA19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9" t="s">
        <v>46</v>
      </c>
      <c r="B6" s="19" t="s">
        <v>46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9" t="s">
        <v>46</v>
      </c>
      <c r="I6" s="19" t="s">
        <v>46</v>
      </c>
      <c r="J6" s="19" t="s">
        <v>46</v>
      </c>
      <c r="K6" s="19" t="s">
        <v>46</v>
      </c>
      <c r="L6" s="19" t="s">
        <v>46</v>
      </c>
      <c r="M6" s="19" t="s">
        <v>46</v>
      </c>
      <c r="O6" s="19" t="s">
        <v>168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6" t="s">
        <v>47</v>
      </c>
      <c r="C7" s="16" t="s">
        <v>48</v>
      </c>
      <c r="E7" s="16" t="s">
        <v>49</v>
      </c>
      <c r="G7" s="16" t="s">
        <v>50</v>
      </c>
      <c r="I7" s="16" t="s">
        <v>51</v>
      </c>
      <c r="K7" s="16" t="s">
        <v>52</v>
      </c>
      <c r="M7" s="16" t="s">
        <v>45</v>
      </c>
      <c r="O7" s="16" t="s">
        <v>7</v>
      </c>
      <c r="Q7" s="16" t="s">
        <v>8</v>
      </c>
      <c r="S7" s="16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6" t="s">
        <v>7</v>
      </c>
      <c r="AE7" s="16" t="s">
        <v>53</v>
      </c>
      <c r="AG7" s="16" t="s">
        <v>8</v>
      </c>
      <c r="AI7" s="16" t="s">
        <v>9</v>
      </c>
      <c r="AK7" s="16" t="s">
        <v>13</v>
      </c>
    </row>
    <row r="8" spans="1:37" ht="24.75">
      <c r="A8" s="19" t="s">
        <v>47</v>
      </c>
      <c r="C8" s="19" t="s">
        <v>48</v>
      </c>
      <c r="E8" s="19" t="s">
        <v>49</v>
      </c>
      <c r="G8" s="19" t="s">
        <v>50</v>
      </c>
      <c r="I8" s="19" t="s">
        <v>51</v>
      </c>
      <c r="K8" s="19" t="s">
        <v>52</v>
      </c>
      <c r="M8" s="19" t="s">
        <v>45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53</v>
      </c>
      <c r="AG8" s="19" t="s">
        <v>8</v>
      </c>
      <c r="AI8" s="19" t="s">
        <v>9</v>
      </c>
      <c r="AK8" s="19" t="s">
        <v>13</v>
      </c>
    </row>
    <row r="9" spans="1:37">
      <c r="A9" s="1" t="s">
        <v>54</v>
      </c>
      <c r="C9" s="4" t="s">
        <v>55</v>
      </c>
      <c r="D9" s="4"/>
      <c r="E9" s="4" t="s">
        <v>55</v>
      </c>
      <c r="F9" s="4"/>
      <c r="G9" s="4" t="s">
        <v>56</v>
      </c>
      <c r="H9" s="4"/>
      <c r="I9" s="4" t="s">
        <v>57</v>
      </c>
      <c r="J9" s="4"/>
      <c r="K9" s="6">
        <v>0</v>
      </c>
      <c r="L9" s="4"/>
      <c r="M9" s="6">
        <v>0</v>
      </c>
      <c r="N9" s="4"/>
      <c r="O9" s="6">
        <v>133237</v>
      </c>
      <c r="P9" s="4"/>
      <c r="Q9" s="6">
        <v>128759439204</v>
      </c>
      <c r="R9" s="4"/>
      <c r="S9" s="6">
        <v>128437170092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133237</v>
      </c>
      <c r="AD9" s="4"/>
      <c r="AE9" s="6">
        <v>988000</v>
      </c>
      <c r="AF9" s="4"/>
      <c r="AG9" s="6">
        <v>128759439204</v>
      </c>
      <c r="AH9" s="4"/>
      <c r="AI9" s="6">
        <v>131614296584</v>
      </c>
      <c r="AK9" s="9">
        <v>2.4904906963824101E-2</v>
      </c>
    </row>
    <row r="10" spans="1:37">
      <c r="A10" s="1" t="s">
        <v>58</v>
      </c>
      <c r="C10" s="4" t="s">
        <v>55</v>
      </c>
      <c r="D10" s="4"/>
      <c r="E10" s="4" t="s">
        <v>55</v>
      </c>
      <c r="F10" s="4"/>
      <c r="G10" s="4" t="s">
        <v>59</v>
      </c>
      <c r="H10" s="4"/>
      <c r="I10" s="4" t="s">
        <v>60</v>
      </c>
      <c r="J10" s="4"/>
      <c r="K10" s="6">
        <v>0</v>
      </c>
      <c r="L10" s="4"/>
      <c r="M10" s="6">
        <v>0</v>
      </c>
      <c r="N10" s="4"/>
      <c r="O10" s="6">
        <v>56700</v>
      </c>
      <c r="P10" s="4"/>
      <c r="Q10" s="6">
        <v>51196336648</v>
      </c>
      <c r="R10" s="4"/>
      <c r="S10" s="6">
        <v>51294562175</v>
      </c>
      <c r="T10" s="4"/>
      <c r="U10" s="6">
        <v>100000</v>
      </c>
      <c r="V10" s="4"/>
      <c r="W10" s="6">
        <v>91416356280</v>
      </c>
      <c r="X10" s="4"/>
      <c r="Y10" s="6">
        <v>0</v>
      </c>
      <c r="Z10" s="4"/>
      <c r="AA10" s="6">
        <v>0</v>
      </c>
      <c r="AB10" s="4"/>
      <c r="AC10" s="6">
        <v>156700</v>
      </c>
      <c r="AD10" s="4"/>
      <c r="AE10" s="6">
        <v>920360</v>
      </c>
      <c r="AF10" s="4"/>
      <c r="AG10" s="6">
        <v>142612692928</v>
      </c>
      <c r="AH10" s="4"/>
      <c r="AI10" s="6">
        <v>144194272050</v>
      </c>
      <c r="AK10" s="9">
        <v>2.728537114377708E-2</v>
      </c>
    </row>
    <row r="11" spans="1:37">
      <c r="A11" s="1" t="s">
        <v>61</v>
      </c>
      <c r="C11" s="4" t="s">
        <v>55</v>
      </c>
      <c r="D11" s="4"/>
      <c r="E11" s="4" t="s">
        <v>55</v>
      </c>
      <c r="F11" s="4"/>
      <c r="G11" s="4" t="s">
        <v>62</v>
      </c>
      <c r="H11" s="4"/>
      <c r="I11" s="4" t="s">
        <v>63</v>
      </c>
      <c r="J11" s="4"/>
      <c r="K11" s="6">
        <v>0</v>
      </c>
      <c r="L11" s="4"/>
      <c r="M11" s="6">
        <v>0</v>
      </c>
      <c r="N11" s="4"/>
      <c r="O11" s="6">
        <v>107547</v>
      </c>
      <c r="P11" s="4"/>
      <c r="Q11" s="6">
        <v>100017104635</v>
      </c>
      <c r="R11" s="4"/>
      <c r="S11" s="6">
        <v>100753274158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107547</v>
      </c>
      <c r="AD11" s="4"/>
      <c r="AE11" s="6">
        <v>958340</v>
      </c>
      <c r="AF11" s="4"/>
      <c r="AG11" s="6">
        <v>100017104635</v>
      </c>
      <c r="AH11" s="4"/>
      <c r="AI11" s="6">
        <v>103047911160</v>
      </c>
      <c r="AK11" s="9">
        <v>1.9499391075788353E-2</v>
      </c>
    </row>
    <row r="12" spans="1:37">
      <c r="A12" s="1" t="s">
        <v>64</v>
      </c>
      <c r="C12" s="4" t="s">
        <v>55</v>
      </c>
      <c r="D12" s="4"/>
      <c r="E12" s="4" t="s">
        <v>55</v>
      </c>
      <c r="F12" s="4"/>
      <c r="G12" s="4" t="s">
        <v>62</v>
      </c>
      <c r="H12" s="4"/>
      <c r="I12" s="4" t="s">
        <v>65</v>
      </c>
      <c r="J12" s="4"/>
      <c r="K12" s="6">
        <v>0</v>
      </c>
      <c r="L12" s="4"/>
      <c r="M12" s="6">
        <v>0</v>
      </c>
      <c r="N12" s="4"/>
      <c r="O12" s="6">
        <v>549121</v>
      </c>
      <c r="P12" s="4"/>
      <c r="Q12" s="6">
        <v>453899518525</v>
      </c>
      <c r="R12" s="4"/>
      <c r="S12" s="6">
        <v>505664148146</v>
      </c>
      <c r="T12" s="4"/>
      <c r="U12" s="6">
        <v>24821</v>
      </c>
      <c r="V12" s="4"/>
      <c r="W12" s="6">
        <v>23146495789</v>
      </c>
      <c r="X12" s="4"/>
      <c r="Y12" s="6">
        <v>0</v>
      </c>
      <c r="Z12" s="4"/>
      <c r="AA12" s="6">
        <v>0</v>
      </c>
      <c r="AB12" s="4"/>
      <c r="AC12" s="6">
        <v>573942</v>
      </c>
      <c r="AD12" s="4"/>
      <c r="AE12" s="6">
        <v>940631</v>
      </c>
      <c r="AF12" s="4"/>
      <c r="AG12" s="6">
        <v>477046014314</v>
      </c>
      <c r="AH12" s="4"/>
      <c r="AI12" s="6">
        <v>539769786392</v>
      </c>
      <c r="AK12" s="9">
        <v>0.10213872399034032</v>
      </c>
    </row>
    <row r="13" spans="1:37">
      <c r="A13" s="1" t="s">
        <v>66</v>
      </c>
      <c r="C13" s="4" t="s">
        <v>55</v>
      </c>
      <c r="D13" s="4"/>
      <c r="E13" s="4" t="s">
        <v>55</v>
      </c>
      <c r="F13" s="4"/>
      <c r="G13" s="4" t="s">
        <v>67</v>
      </c>
      <c r="H13" s="4"/>
      <c r="I13" s="4" t="s">
        <v>68</v>
      </c>
      <c r="J13" s="4"/>
      <c r="K13" s="6">
        <v>0</v>
      </c>
      <c r="L13" s="4"/>
      <c r="M13" s="6">
        <v>0</v>
      </c>
      <c r="N13" s="4"/>
      <c r="O13" s="6">
        <v>112248</v>
      </c>
      <c r="P13" s="4"/>
      <c r="Q13" s="6">
        <v>100017897177</v>
      </c>
      <c r="R13" s="4"/>
      <c r="S13" s="6">
        <v>100422315787</v>
      </c>
      <c r="T13" s="4"/>
      <c r="U13" s="6">
        <v>52530</v>
      </c>
      <c r="V13" s="4"/>
      <c r="W13" s="6">
        <v>47219746825</v>
      </c>
      <c r="X13" s="4"/>
      <c r="Y13" s="6">
        <v>32892</v>
      </c>
      <c r="Z13" s="4"/>
      <c r="AA13" s="6">
        <v>29973650773</v>
      </c>
      <c r="AB13" s="4"/>
      <c r="AC13" s="6">
        <v>131886</v>
      </c>
      <c r="AD13" s="4"/>
      <c r="AE13" s="6">
        <v>918000</v>
      </c>
      <c r="AF13" s="4"/>
      <c r="AG13" s="6">
        <v>117846945083</v>
      </c>
      <c r="AH13" s="4"/>
      <c r="AI13" s="6">
        <v>121049403818</v>
      </c>
      <c r="AK13" s="9">
        <v>2.2905749742692889E-2</v>
      </c>
    </row>
    <row r="14" spans="1:37">
      <c r="A14" s="1" t="s">
        <v>69</v>
      </c>
      <c r="C14" s="4" t="s">
        <v>55</v>
      </c>
      <c r="D14" s="4"/>
      <c r="E14" s="4" t="s">
        <v>55</v>
      </c>
      <c r="F14" s="4"/>
      <c r="G14" s="4" t="s">
        <v>62</v>
      </c>
      <c r="H14" s="4"/>
      <c r="I14" s="4" t="s">
        <v>70</v>
      </c>
      <c r="J14" s="4"/>
      <c r="K14" s="6">
        <v>0</v>
      </c>
      <c r="L14" s="4"/>
      <c r="M14" s="6">
        <v>0</v>
      </c>
      <c r="N14" s="4"/>
      <c r="O14" s="6">
        <v>113040</v>
      </c>
      <c r="P14" s="4"/>
      <c r="Q14" s="6">
        <v>100020452309</v>
      </c>
      <c r="R14" s="4"/>
      <c r="S14" s="6">
        <v>99984971238</v>
      </c>
      <c r="T14" s="4"/>
      <c r="U14" s="6">
        <v>0</v>
      </c>
      <c r="V14" s="4"/>
      <c r="W14" s="6">
        <v>0</v>
      </c>
      <c r="X14" s="4"/>
      <c r="Y14" s="6">
        <v>32963</v>
      </c>
      <c r="Z14" s="4"/>
      <c r="AA14" s="6">
        <v>29973755515</v>
      </c>
      <c r="AB14" s="4"/>
      <c r="AC14" s="6">
        <v>80077</v>
      </c>
      <c r="AD14" s="4"/>
      <c r="AE14" s="6">
        <v>909479</v>
      </c>
      <c r="AF14" s="4"/>
      <c r="AG14" s="6">
        <v>70854014150</v>
      </c>
      <c r="AH14" s="4"/>
      <c r="AI14" s="6">
        <v>72815149744</v>
      </c>
      <c r="AK14" s="9">
        <v>1.3778552763634168E-2</v>
      </c>
    </row>
    <row r="15" spans="1:37">
      <c r="A15" s="1" t="s">
        <v>71</v>
      </c>
      <c r="C15" s="4" t="s">
        <v>55</v>
      </c>
      <c r="D15" s="4"/>
      <c r="E15" s="4" t="s">
        <v>55</v>
      </c>
      <c r="F15" s="4"/>
      <c r="G15" s="4" t="s">
        <v>62</v>
      </c>
      <c r="H15" s="4"/>
      <c r="I15" s="4" t="s">
        <v>72</v>
      </c>
      <c r="J15" s="4"/>
      <c r="K15" s="6">
        <v>0</v>
      </c>
      <c r="L15" s="4"/>
      <c r="M15" s="6">
        <v>0</v>
      </c>
      <c r="N15" s="4"/>
      <c r="O15" s="6">
        <v>310000</v>
      </c>
      <c r="P15" s="4"/>
      <c r="Q15" s="6">
        <v>247250806062</v>
      </c>
      <c r="R15" s="4"/>
      <c r="S15" s="6">
        <v>271589815422</v>
      </c>
      <c r="T15" s="4"/>
      <c r="U15" s="6">
        <v>204704</v>
      </c>
      <c r="V15" s="4"/>
      <c r="W15" s="6">
        <v>180967332091</v>
      </c>
      <c r="X15" s="4"/>
      <c r="Y15" s="6">
        <v>0</v>
      </c>
      <c r="Z15" s="4"/>
      <c r="AA15" s="6">
        <v>0</v>
      </c>
      <c r="AB15" s="4"/>
      <c r="AC15" s="6">
        <v>514704</v>
      </c>
      <c r="AD15" s="4"/>
      <c r="AE15" s="6">
        <v>896707</v>
      </c>
      <c r="AF15" s="4"/>
      <c r="AG15" s="6">
        <v>428218138153</v>
      </c>
      <c r="AH15" s="4"/>
      <c r="AI15" s="6">
        <v>461455025842</v>
      </c>
      <c r="AK15" s="9">
        <v>8.7319499361904182E-2</v>
      </c>
    </row>
    <row r="16" spans="1:37">
      <c r="A16" s="1" t="s">
        <v>73</v>
      </c>
      <c r="C16" s="4" t="s">
        <v>55</v>
      </c>
      <c r="D16" s="4"/>
      <c r="E16" s="4" t="s">
        <v>55</v>
      </c>
      <c r="F16" s="4"/>
      <c r="G16" s="4" t="s">
        <v>74</v>
      </c>
      <c r="H16" s="4"/>
      <c r="I16" s="4" t="s">
        <v>6</v>
      </c>
      <c r="J16" s="4"/>
      <c r="K16" s="6">
        <v>0</v>
      </c>
      <c r="L16" s="4"/>
      <c r="M16" s="6">
        <v>0</v>
      </c>
      <c r="N16" s="4"/>
      <c r="O16" s="6">
        <v>105000</v>
      </c>
      <c r="P16" s="4"/>
      <c r="Q16" s="6">
        <v>98506627844</v>
      </c>
      <c r="R16" s="4"/>
      <c r="S16" s="6">
        <v>102356444531</v>
      </c>
      <c r="T16" s="4"/>
      <c r="U16" s="6">
        <v>0</v>
      </c>
      <c r="V16" s="4"/>
      <c r="W16" s="6">
        <v>0</v>
      </c>
      <c r="X16" s="4"/>
      <c r="Y16" s="6">
        <v>105000</v>
      </c>
      <c r="Z16" s="4"/>
      <c r="AA16" s="6">
        <v>105000000000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K16" s="9">
        <v>0</v>
      </c>
    </row>
    <row r="17" spans="1:37">
      <c r="A17" s="1" t="s">
        <v>75</v>
      </c>
      <c r="C17" s="4" t="s">
        <v>55</v>
      </c>
      <c r="D17" s="4"/>
      <c r="E17" s="4" t="s">
        <v>55</v>
      </c>
      <c r="F17" s="4"/>
      <c r="G17" s="4" t="s">
        <v>76</v>
      </c>
      <c r="H17" s="4"/>
      <c r="I17" s="4" t="s">
        <v>77</v>
      </c>
      <c r="J17" s="4"/>
      <c r="K17" s="6">
        <v>0</v>
      </c>
      <c r="L17" s="4"/>
      <c r="M17" s="6">
        <v>0</v>
      </c>
      <c r="N17" s="4"/>
      <c r="O17" s="6">
        <v>75000</v>
      </c>
      <c r="P17" s="4"/>
      <c r="Q17" s="6">
        <v>70010937181</v>
      </c>
      <c r="R17" s="4"/>
      <c r="S17" s="6">
        <v>69985562817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75000</v>
      </c>
      <c r="AD17" s="4"/>
      <c r="AE17" s="6">
        <v>956440</v>
      </c>
      <c r="AF17" s="4"/>
      <c r="AG17" s="6">
        <v>70010937181</v>
      </c>
      <c r="AH17" s="4"/>
      <c r="AI17" s="6">
        <v>71719998393</v>
      </c>
      <c r="AK17" s="9">
        <v>1.3571321154182426E-2</v>
      </c>
    </row>
    <row r="18" spans="1:37">
      <c r="A18" s="1" t="s">
        <v>78</v>
      </c>
      <c r="C18" s="4" t="s">
        <v>55</v>
      </c>
      <c r="D18" s="4"/>
      <c r="E18" s="4" t="s">
        <v>55</v>
      </c>
      <c r="F18" s="4"/>
      <c r="G18" s="4" t="s">
        <v>79</v>
      </c>
      <c r="H18" s="4"/>
      <c r="I18" s="4" t="s">
        <v>72</v>
      </c>
      <c r="J18" s="4"/>
      <c r="K18" s="6">
        <v>0</v>
      </c>
      <c r="L18" s="4"/>
      <c r="M18" s="6">
        <v>0</v>
      </c>
      <c r="N18" s="4"/>
      <c r="O18" s="6">
        <v>120000</v>
      </c>
      <c r="P18" s="4"/>
      <c r="Q18" s="6">
        <v>96976131176</v>
      </c>
      <c r="R18" s="4"/>
      <c r="S18" s="6">
        <v>103541229750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120000</v>
      </c>
      <c r="AD18" s="4"/>
      <c r="AE18" s="6">
        <v>891500</v>
      </c>
      <c r="AF18" s="4"/>
      <c r="AG18" s="6">
        <v>96976131176</v>
      </c>
      <c r="AH18" s="4"/>
      <c r="AI18" s="6">
        <v>106960609875</v>
      </c>
      <c r="AK18" s="9">
        <v>2.0239777188875673E-2</v>
      </c>
    </row>
    <row r="19" spans="1:37">
      <c r="A19" s="1" t="s">
        <v>80</v>
      </c>
      <c r="C19" s="4" t="s">
        <v>55</v>
      </c>
      <c r="D19" s="4"/>
      <c r="E19" s="4" t="s">
        <v>55</v>
      </c>
      <c r="F19" s="4"/>
      <c r="G19" s="4" t="s">
        <v>81</v>
      </c>
      <c r="H19" s="4"/>
      <c r="I19" s="4" t="s">
        <v>82</v>
      </c>
      <c r="J19" s="4"/>
      <c r="K19" s="6">
        <v>0</v>
      </c>
      <c r="L19" s="4"/>
      <c r="M19" s="6">
        <v>0</v>
      </c>
      <c r="N19" s="4"/>
      <c r="O19" s="6">
        <v>120000</v>
      </c>
      <c r="P19" s="4"/>
      <c r="Q19" s="6">
        <v>100698248248</v>
      </c>
      <c r="R19" s="4"/>
      <c r="S19" s="6">
        <v>101861534250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120000</v>
      </c>
      <c r="AD19" s="4"/>
      <c r="AE19" s="6">
        <v>878000</v>
      </c>
      <c r="AF19" s="4"/>
      <c r="AG19" s="6">
        <v>100698248248</v>
      </c>
      <c r="AH19" s="4"/>
      <c r="AI19" s="6">
        <v>105340903500</v>
      </c>
      <c r="AK19" s="9">
        <v>1.993328589100711E-2</v>
      </c>
    </row>
    <row r="20" spans="1:37">
      <c r="A20" s="1" t="s">
        <v>83</v>
      </c>
      <c r="C20" s="4" t="s">
        <v>55</v>
      </c>
      <c r="D20" s="4"/>
      <c r="E20" s="4" t="s">
        <v>55</v>
      </c>
      <c r="F20" s="4"/>
      <c r="G20" s="4" t="s">
        <v>76</v>
      </c>
      <c r="H20" s="4"/>
      <c r="I20" s="4" t="s">
        <v>84</v>
      </c>
      <c r="J20" s="4"/>
      <c r="K20" s="6">
        <v>0</v>
      </c>
      <c r="L20" s="4"/>
      <c r="M20" s="6">
        <v>0</v>
      </c>
      <c r="N20" s="4"/>
      <c r="O20" s="6">
        <v>65000</v>
      </c>
      <c r="P20" s="4"/>
      <c r="Q20" s="6">
        <v>59424668768</v>
      </c>
      <c r="R20" s="4"/>
      <c r="S20" s="6">
        <v>60068610590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65000</v>
      </c>
      <c r="AD20" s="4"/>
      <c r="AE20" s="6">
        <v>924300</v>
      </c>
      <c r="AF20" s="4"/>
      <c r="AG20" s="6">
        <v>59424668768</v>
      </c>
      <c r="AH20" s="4"/>
      <c r="AI20" s="6">
        <v>60068610590</v>
      </c>
      <c r="AK20" s="9">
        <v>1.1366570327223815E-2</v>
      </c>
    </row>
    <row r="21" spans="1:37">
      <c r="A21" s="1" t="s">
        <v>85</v>
      </c>
      <c r="C21" s="4" t="s">
        <v>55</v>
      </c>
      <c r="D21" s="4"/>
      <c r="E21" s="4" t="s">
        <v>55</v>
      </c>
      <c r="F21" s="4"/>
      <c r="G21" s="4" t="s">
        <v>81</v>
      </c>
      <c r="H21" s="4"/>
      <c r="I21" s="4" t="s">
        <v>82</v>
      </c>
      <c r="J21" s="4"/>
      <c r="K21" s="6">
        <v>0</v>
      </c>
      <c r="L21" s="4"/>
      <c r="M21" s="6">
        <v>0</v>
      </c>
      <c r="N21" s="4"/>
      <c r="O21" s="6">
        <v>500000</v>
      </c>
      <c r="P21" s="4"/>
      <c r="Q21" s="6">
        <v>414220635961</v>
      </c>
      <c r="R21" s="4"/>
      <c r="S21" s="6">
        <v>427392521062</v>
      </c>
      <c r="T21" s="4"/>
      <c r="U21" s="6">
        <v>56306</v>
      </c>
      <c r="V21" s="4"/>
      <c r="W21" s="6">
        <v>49400575430</v>
      </c>
      <c r="X21" s="4"/>
      <c r="Y21" s="6">
        <v>0</v>
      </c>
      <c r="Z21" s="4"/>
      <c r="AA21" s="6">
        <v>0</v>
      </c>
      <c r="AB21" s="4"/>
      <c r="AC21" s="6">
        <v>556306</v>
      </c>
      <c r="AD21" s="4"/>
      <c r="AE21" s="6">
        <v>877280</v>
      </c>
      <c r="AF21" s="4"/>
      <c r="AG21" s="6">
        <v>463621211391</v>
      </c>
      <c r="AH21" s="4"/>
      <c r="AI21" s="6">
        <v>487947671131</v>
      </c>
      <c r="AK21" s="9">
        <v>9.2332608752547299E-2</v>
      </c>
    </row>
    <row r="22" spans="1:37">
      <c r="A22" s="1" t="s">
        <v>86</v>
      </c>
      <c r="C22" s="4" t="s">
        <v>55</v>
      </c>
      <c r="D22" s="4"/>
      <c r="E22" s="4" t="s">
        <v>55</v>
      </c>
      <c r="F22" s="4"/>
      <c r="G22" s="4" t="s">
        <v>87</v>
      </c>
      <c r="H22" s="4"/>
      <c r="I22" s="4" t="s">
        <v>88</v>
      </c>
      <c r="J22" s="4"/>
      <c r="K22" s="6">
        <v>0</v>
      </c>
      <c r="L22" s="4"/>
      <c r="M22" s="6">
        <v>0</v>
      </c>
      <c r="N22" s="4"/>
      <c r="O22" s="6">
        <v>59500</v>
      </c>
      <c r="P22" s="4"/>
      <c r="Q22" s="6">
        <v>50008697430</v>
      </c>
      <c r="R22" s="4"/>
      <c r="S22" s="6">
        <v>49990572566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59500</v>
      </c>
      <c r="AD22" s="4"/>
      <c r="AE22" s="6">
        <v>851270</v>
      </c>
      <c r="AF22" s="4"/>
      <c r="AG22" s="6">
        <v>50008697430</v>
      </c>
      <c r="AH22" s="4"/>
      <c r="AI22" s="6">
        <v>50641384585</v>
      </c>
      <c r="AK22" s="9">
        <v>9.5826897559241602E-3</v>
      </c>
    </row>
    <row r="23" spans="1:37">
      <c r="A23" s="1" t="s">
        <v>89</v>
      </c>
      <c r="C23" s="4" t="s">
        <v>55</v>
      </c>
      <c r="D23" s="4"/>
      <c r="E23" s="4" t="s">
        <v>55</v>
      </c>
      <c r="F23" s="4"/>
      <c r="G23" s="4" t="s">
        <v>90</v>
      </c>
      <c r="H23" s="4"/>
      <c r="I23" s="4" t="s">
        <v>91</v>
      </c>
      <c r="J23" s="4"/>
      <c r="K23" s="6">
        <v>0</v>
      </c>
      <c r="L23" s="4"/>
      <c r="M23" s="6">
        <v>0</v>
      </c>
      <c r="N23" s="4"/>
      <c r="O23" s="6">
        <v>0</v>
      </c>
      <c r="P23" s="4"/>
      <c r="Q23" s="6">
        <v>0</v>
      </c>
      <c r="R23" s="4"/>
      <c r="S23" s="6">
        <v>0</v>
      </c>
      <c r="T23" s="4"/>
      <c r="U23" s="6">
        <v>56400</v>
      </c>
      <c r="V23" s="4"/>
      <c r="W23" s="6">
        <v>50496738873</v>
      </c>
      <c r="X23" s="4"/>
      <c r="Y23" s="6">
        <v>0</v>
      </c>
      <c r="Z23" s="4"/>
      <c r="AA23" s="6">
        <v>0</v>
      </c>
      <c r="AB23" s="4"/>
      <c r="AC23" s="6">
        <v>56400</v>
      </c>
      <c r="AD23" s="4"/>
      <c r="AE23" s="6">
        <v>903660</v>
      </c>
      <c r="AF23" s="4"/>
      <c r="AG23" s="6">
        <v>50496738873</v>
      </c>
      <c r="AH23" s="4"/>
      <c r="AI23" s="6">
        <v>50957186335</v>
      </c>
      <c r="AK23" s="9">
        <v>9.6424478020247454E-3</v>
      </c>
    </row>
    <row r="24" spans="1:37">
      <c r="A24" s="1" t="s">
        <v>92</v>
      </c>
      <c r="C24" s="4" t="s">
        <v>55</v>
      </c>
      <c r="D24" s="4"/>
      <c r="E24" s="4" t="s">
        <v>55</v>
      </c>
      <c r="F24" s="4"/>
      <c r="G24" s="4" t="s">
        <v>93</v>
      </c>
      <c r="H24" s="4"/>
      <c r="I24" s="4" t="s">
        <v>65</v>
      </c>
      <c r="J24" s="4"/>
      <c r="K24" s="6">
        <v>0</v>
      </c>
      <c r="L24" s="4"/>
      <c r="M24" s="6">
        <v>0</v>
      </c>
      <c r="N24" s="4"/>
      <c r="O24" s="6">
        <v>0</v>
      </c>
      <c r="P24" s="4"/>
      <c r="Q24" s="6">
        <v>0</v>
      </c>
      <c r="R24" s="4"/>
      <c r="S24" s="6">
        <v>0</v>
      </c>
      <c r="T24" s="4"/>
      <c r="U24" s="6">
        <v>105000</v>
      </c>
      <c r="V24" s="4"/>
      <c r="W24" s="6">
        <v>97350541718</v>
      </c>
      <c r="X24" s="4"/>
      <c r="Y24" s="6">
        <v>0</v>
      </c>
      <c r="Z24" s="4"/>
      <c r="AA24" s="6">
        <v>0</v>
      </c>
      <c r="AB24" s="4"/>
      <c r="AC24" s="6">
        <v>105000</v>
      </c>
      <c r="AD24" s="4"/>
      <c r="AE24" s="6">
        <v>936250</v>
      </c>
      <c r="AF24" s="4"/>
      <c r="AG24" s="6">
        <v>97350541718</v>
      </c>
      <c r="AH24" s="4"/>
      <c r="AI24" s="6">
        <v>98288431992</v>
      </c>
      <c r="AK24" s="9">
        <v>1.8598771698168939E-2</v>
      </c>
    </row>
    <row r="25" spans="1:37">
      <c r="A25" s="1" t="s">
        <v>94</v>
      </c>
      <c r="C25" s="4" t="s">
        <v>55</v>
      </c>
      <c r="D25" s="4"/>
      <c r="E25" s="4" t="s">
        <v>55</v>
      </c>
      <c r="F25" s="4"/>
      <c r="G25" s="4" t="s">
        <v>79</v>
      </c>
      <c r="H25" s="4"/>
      <c r="I25" s="4" t="s">
        <v>72</v>
      </c>
      <c r="J25" s="4"/>
      <c r="K25" s="6">
        <v>0</v>
      </c>
      <c r="L25" s="4"/>
      <c r="M25" s="6">
        <v>0</v>
      </c>
      <c r="N25" s="4"/>
      <c r="O25" s="6">
        <v>0</v>
      </c>
      <c r="P25" s="4"/>
      <c r="Q25" s="6">
        <v>0</v>
      </c>
      <c r="R25" s="4"/>
      <c r="S25" s="6">
        <v>0</v>
      </c>
      <c r="T25" s="4"/>
      <c r="U25" s="6">
        <v>125000</v>
      </c>
      <c r="V25" s="4"/>
      <c r="W25" s="6">
        <v>110807580232</v>
      </c>
      <c r="X25" s="4"/>
      <c r="Y25" s="6">
        <v>28068</v>
      </c>
      <c r="Z25" s="4"/>
      <c r="AA25" s="6">
        <v>25013877217</v>
      </c>
      <c r="AB25" s="4"/>
      <c r="AC25" s="6">
        <v>96932</v>
      </c>
      <c r="AD25" s="4"/>
      <c r="AE25" s="6">
        <v>897500</v>
      </c>
      <c r="AF25" s="4"/>
      <c r="AG25" s="6">
        <v>85926402937</v>
      </c>
      <c r="AH25" s="4"/>
      <c r="AI25" s="6">
        <v>86980701889</v>
      </c>
      <c r="AK25" s="9">
        <v>1.6459050000021114E-2</v>
      </c>
    </row>
    <row r="26" spans="1:37">
      <c r="A26" s="1" t="s">
        <v>95</v>
      </c>
      <c r="C26" s="4" t="s">
        <v>55</v>
      </c>
      <c r="D26" s="4"/>
      <c r="E26" s="4" t="s">
        <v>55</v>
      </c>
      <c r="F26" s="4"/>
      <c r="G26" s="4" t="s">
        <v>96</v>
      </c>
      <c r="H26" s="4"/>
      <c r="I26" s="4" t="s">
        <v>97</v>
      </c>
      <c r="J26" s="4"/>
      <c r="K26" s="6">
        <v>17</v>
      </c>
      <c r="L26" s="4"/>
      <c r="M26" s="6">
        <v>17</v>
      </c>
      <c r="N26" s="4"/>
      <c r="O26" s="6">
        <v>0</v>
      </c>
      <c r="P26" s="4"/>
      <c r="Q26" s="6">
        <v>0</v>
      </c>
      <c r="R26" s="4"/>
      <c r="S26" s="6">
        <v>0</v>
      </c>
      <c r="T26" s="4"/>
      <c r="U26" s="6">
        <v>100000</v>
      </c>
      <c r="V26" s="4"/>
      <c r="W26" s="6">
        <v>97753554312</v>
      </c>
      <c r="X26" s="4"/>
      <c r="Y26" s="6">
        <v>0</v>
      </c>
      <c r="Z26" s="4"/>
      <c r="AA26" s="6">
        <v>0</v>
      </c>
      <c r="AB26" s="4"/>
      <c r="AC26" s="6">
        <v>100000</v>
      </c>
      <c r="AD26" s="4"/>
      <c r="AE26" s="6">
        <v>981000</v>
      </c>
      <c r="AF26" s="4"/>
      <c r="AG26" s="6">
        <v>97753554312</v>
      </c>
      <c r="AH26" s="4"/>
      <c r="AI26" s="6">
        <v>98082219375</v>
      </c>
      <c r="AK26" s="9">
        <v>1.8559750815373931E-2</v>
      </c>
    </row>
    <row r="27" spans="1:37">
      <c r="A27" s="1" t="s">
        <v>98</v>
      </c>
      <c r="C27" s="4" t="s">
        <v>55</v>
      </c>
      <c r="D27" s="4"/>
      <c r="E27" s="4" t="s">
        <v>55</v>
      </c>
      <c r="F27" s="4"/>
      <c r="G27" s="4" t="s">
        <v>99</v>
      </c>
      <c r="H27" s="4"/>
      <c r="I27" s="4" t="s">
        <v>100</v>
      </c>
      <c r="J27" s="4"/>
      <c r="K27" s="6">
        <v>15</v>
      </c>
      <c r="L27" s="4"/>
      <c r="M27" s="6">
        <v>15</v>
      </c>
      <c r="N27" s="4"/>
      <c r="O27" s="6">
        <v>0</v>
      </c>
      <c r="P27" s="4"/>
      <c r="Q27" s="6">
        <v>0</v>
      </c>
      <c r="R27" s="4"/>
      <c r="S27" s="6">
        <v>0</v>
      </c>
      <c r="T27" s="4"/>
      <c r="U27" s="6">
        <v>139272</v>
      </c>
      <c r="V27" s="4"/>
      <c r="W27" s="6">
        <v>130773432142</v>
      </c>
      <c r="X27" s="4"/>
      <c r="Y27" s="6">
        <v>0</v>
      </c>
      <c r="Z27" s="4"/>
      <c r="AA27" s="6">
        <v>0</v>
      </c>
      <c r="AB27" s="4"/>
      <c r="AC27" s="6">
        <v>139272</v>
      </c>
      <c r="AD27" s="4"/>
      <c r="AE27" s="6">
        <v>938830</v>
      </c>
      <c r="AF27" s="4"/>
      <c r="AG27" s="6">
        <v>130773432142</v>
      </c>
      <c r="AH27" s="4"/>
      <c r="AI27" s="6">
        <v>130729032827</v>
      </c>
      <c r="AK27" s="9">
        <v>2.4737391640042697E-2</v>
      </c>
    </row>
    <row r="28" spans="1:37">
      <c r="A28" s="1" t="s">
        <v>101</v>
      </c>
      <c r="C28" s="4" t="s">
        <v>55</v>
      </c>
      <c r="D28" s="4"/>
      <c r="E28" s="4" t="s">
        <v>55</v>
      </c>
      <c r="F28" s="4"/>
      <c r="G28" s="4" t="s">
        <v>102</v>
      </c>
      <c r="H28" s="4"/>
      <c r="I28" s="4" t="s">
        <v>103</v>
      </c>
      <c r="J28" s="4"/>
      <c r="K28" s="6">
        <v>0</v>
      </c>
      <c r="L28" s="4"/>
      <c r="M28" s="6">
        <v>0</v>
      </c>
      <c r="N28" s="4"/>
      <c r="O28" s="6">
        <v>0</v>
      </c>
      <c r="P28" s="4"/>
      <c r="Q28" s="6">
        <v>0</v>
      </c>
      <c r="R28" s="4"/>
      <c r="S28" s="6">
        <v>0</v>
      </c>
      <c r="T28" s="4"/>
      <c r="U28" s="6">
        <v>168294</v>
      </c>
      <c r="V28" s="4"/>
      <c r="W28" s="6">
        <v>150017629713</v>
      </c>
      <c r="X28" s="4"/>
      <c r="Y28" s="6">
        <v>0</v>
      </c>
      <c r="Z28" s="4"/>
      <c r="AA28" s="6">
        <v>0</v>
      </c>
      <c r="AB28" s="4"/>
      <c r="AC28" s="6">
        <v>168294</v>
      </c>
      <c r="AD28" s="4"/>
      <c r="AE28" s="6">
        <v>902730</v>
      </c>
      <c r="AF28" s="4"/>
      <c r="AG28" s="6">
        <v>150017629713</v>
      </c>
      <c r="AH28" s="4"/>
      <c r="AI28" s="6">
        <v>151896506387</v>
      </c>
      <c r="AK28" s="9">
        <v>2.8742837654295025E-2</v>
      </c>
    </row>
    <row r="29" spans="1:37">
      <c r="A29" s="1" t="s">
        <v>104</v>
      </c>
      <c r="C29" s="4" t="s">
        <v>55</v>
      </c>
      <c r="D29" s="4"/>
      <c r="E29" s="4" t="s">
        <v>55</v>
      </c>
      <c r="F29" s="4"/>
      <c r="G29" s="4" t="s">
        <v>105</v>
      </c>
      <c r="H29" s="4"/>
      <c r="I29" s="4" t="s">
        <v>106</v>
      </c>
      <c r="J29" s="4"/>
      <c r="K29" s="6">
        <v>18</v>
      </c>
      <c r="L29" s="4"/>
      <c r="M29" s="6">
        <v>18</v>
      </c>
      <c r="N29" s="4"/>
      <c r="O29" s="6">
        <v>0</v>
      </c>
      <c r="P29" s="4"/>
      <c r="Q29" s="6">
        <v>0</v>
      </c>
      <c r="R29" s="4"/>
      <c r="S29" s="6">
        <v>0</v>
      </c>
      <c r="T29" s="4"/>
      <c r="U29" s="6">
        <v>100000</v>
      </c>
      <c r="V29" s="4"/>
      <c r="W29" s="6">
        <v>99515609375</v>
      </c>
      <c r="X29" s="4"/>
      <c r="Y29" s="6">
        <v>100000</v>
      </c>
      <c r="Z29" s="4"/>
      <c r="AA29" s="6">
        <v>99741382595</v>
      </c>
      <c r="AB29" s="4"/>
      <c r="AC29" s="6">
        <v>0</v>
      </c>
      <c r="AD29" s="4"/>
      <c r="AE29" s="6">
        <v>0</v>
      </c>
      <c r="AF29" s="4"/>
      <c r="AG29" s="6">
        <v>0</v>
      </c>
      <c r="AH29" s="4"/>
      <c r="AI29" s="6">
        <v>0</v>
      </c>
      <c r="AK29" s="9">
        <v>0</v>
      </c>
    </row>
    <row r="30" spans="1:37">
      <c r="A30" s="1" t="s">
        <v>107</v>
      </c>
      <c r="C30" s="4" t="s">
        <v>55</v>
      </c>
      <c r="D30" s="4"/>
      <c r="E30" s="4" t="s">
        <v>55</v>
      </c>
      <c r="F30" s="4"/>
      <c r="G30" s="4" t="s">
        <v>108</v>
      </c>
      <c r="H30" s="4"/>
      <c r="I30" s="4" t="s">
        <v>70</v>
      </c>
      <c r="J30" s="4"/>
      <c r="K30" s="6">
        <v>0</v>
      </c>
      <c r="L30" s="4"/>
      <c r="M30" s="6">
        <v>0</v>
      </c>
      <c r="N30" s="4"/>
      <c r="O30" s="6">
        <v>0</v>
      </c>
      <c r="P30" s="4"/>
      <c r="Q30" s="6">
        <v>0</v>
      </c>
      <c r="R30" s="4"/>
      <c r="S30" s="6">
        <v>0</v>
      </c>
      <c r="T30" s="4"/>
      <c r="U30" s="6">
        <v>100000</v>
      </c>
      <c r="V30" s="4"/>
      <c r="W30" s="6">
        <v>89656247250</v>
      </c>
      <c r="X30" s="4"/>
      <c r="Y30" s="6">
        <v>0</v>
      </c>
      <c r="Z30" s="4"/>
      <c r="AA30" s="6">
        <v>0</v>
      </c>
      <c r="AB30" s="4"/>
      <c r="AC30" s="6">
        <v>100000</v>
      </c>
      <c r="AD30" s="4"/>
      <c r="AE30" s="6">
        <v>910240</v>
      </c>
      <c r="AF30" s="4"/>
      <c r="AG30" s="6">
        <v>89656247250</v>
      </c>
      <c r="AH30" s="4"/>
      <c r="AI30" s="6">
        <v>91007501900</v>
      </c>
      <c r="AK30" s="9">
        <v>1.722102709702953E-2</v>
      </c>
    </row>
    <row r="31" spans="1:37" ht="24.75" thickBot="1">
      <c r="Q31" s="11">
        <f>SUM(Q9:Q30)</f>
        <v>2071007501168</v>
      </c>
      <c r="S31" s="11">
        <f>SUM(S9:S30)</f>
        <v>2173342732584</v>
      </c>
      <c r="W31" s="11">
        <f>SUM(W9:W30)</f>
        <v>1218521840030</v>
      </c>
      <c r="AA31" s="11">
        <f>SUM(AA9:AA30)</f>
        <v>289702666100</v>
      </c>
      <c r="AG31" s="11">
        <f>SUM(AG9:AG30)</f>
        <v>3008068789606</v>
      </c>
      <c r="AI31" s="11">
        <f>SUM(AI9:AI30)</f>
        <v>3164566604369</v>
      </c>
      <c r="AK31" s="12">
        <f>SUM(AK9:AK30)</f>
        <v>0.59881972481867751</v>
      </c>
    </row>
    <row r="32" spans="1:37" ht="24.75" thickTop="1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3"/>
  <sheetViews>
    <sheetView rightToLeft="1" workbookViewId="0">
      <selection activeCell="M13" sqref="M13"/>
    </sheetView>
  </sheetViews>
  <sheetFormatPr defaultRowHeight="24"/>
  <cols>
    <col min="1" max="1" width="23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9" ht="24.75">
      <c r="A6" s="16" t="s">
        <v>3</v>
      </c>
      <c r="C6" s="19" t="s">
        <v>6</v>
      </c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  <c r="K6" s="19" t="s">
        <v>6</v>
      </c>
      <c r="L6" s="19" t="s">
        <v>6</v>
      </c>
      <c r="M6" s="19" t="s">
        <v>6</v>
      </c>
    </row>
    <row r="7" spans="1:19" ht="24.75">
      <c r="A7" s="19" t="s">
        <v>3</v>
      </c>
      <c r="C7" s="19" t="s">
        <v>7</v>
      </c>
      <c r="E7" s="19" t="s">
        <v>109</v>
      </c>
      <c r="G7" s="19" t="s">
        <v>110</v>
      </c>
      <c r="I7" s="19" t="s">
        <v>111</v>
      </c>
      <c r="K7" s="19" t="s">
        <v>112</v>
      </c>
      <c r="M7" s="19" t="s">
        <v>113</v>
      </c>
    </row>
    <row r="8" spans="1:19">
      <c r="A8" s="1" t="s">
        <v>64</v>
      </c>
      <c r="C8" s="6">
        <v>573942</v>
      </c>
      <c r="D8" s="4"/>
      <c r="E8" s="6">
        <v>938064</v>
      </c>
      <c r="F8" s="4"/>
      <c r="G8" s="6">
        <v>940631</v>
      </c>
      <c r="H8" s="4"/>
      <c r="I8" s="4" t="s">
        <v>114</v>
      </c>
      <c r="J8" s="4"/>
      <c r="K8" s="6">
        <v>539867637402</v>
      </c>
      <c r="L8" s="4"/>
      <c r="M8" s="4" t="s">
        <v>169</v>
      </c>
      <c r="N8" s="4"/>
      <c r="O8" s="4"/>
      <c r="P8" s="4"/>
      <c r="Q8" s="4"/>
      <c r="R8" s="4"/>
      <c r="S8" s="4"/>
    </row>
    <row r="9" spans="1:19" ht="24.75" thickBot="1">
      <c r="C9" s="4"/>
      <c r="D9" s="4"/>
      <c r="E9" s="4"/>
      <c r="F9" s="4"/>
      <c r="G9" s="4"/>
      <c r="H9" s="4"/>
      <c r="I9" s="4"/>
      <c r="J9" s="4"/>
      <c r="K9" s="13">
        <f>SUM(K8)</f>
        <v>539867637402</v>
      </c>
      <c r="L9" s="4"/>
      <c r="M9" s="4"/>
      <c r="N9" s="4"/>
      <c r="O9" s="4"/>
      <c r="P9" s="4"/>
      <c r="Q9" s="4"/>
      <c r="R9" s="4"/>
      <c r="S9" s="4"/>
    </row>
    <row r="10" spans="1:19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topLeftCell="A4" workbookViewId="0">
      <selection activeCell="S15" sqref="S15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116</v>
      </c>
      <c r="C6" s="19" t="s">
        <v>117</v>
      </c>
      <c r="D6" s="19" t="s">
        <v>117</v>
      </c>
      <c r="E6" s="19" t="s">
        <v>117</v>
      </c>
      <c r="F6" s="19" t="s">
        <v>117</v>
      </c>
      <c r="G6" s="19" t="s">
        <v>117</v>
      </c>
      <c r="H6" s="19" t="s">
        <v>117</v>
      </c>
      <c r="I6" s="19" t="s">
        <v>117</v>
      </c>
      <c r="K6" s="19" t="s">
        <v>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116</v>
      </c>
      <c r="C7" s="19" t="s">
        <v>118</v>
      </c>
      <c r="E7" s="19" t="s">
        <v>119</v>
      </c>
      <c r="G7" s="19" t="s">
        <v>120</v>
      </c>
      <c r="I7" s="19" t="s">
        <v>52</v>
      </c>
      <c r="K7" s="19" t="s">
        <v>121</v>
      </c>
      <c r="M7" s="19" t="s">
        <v>122</v>
      </c>
      <c r="O7" s="19" t="s">
        <v>123</v>
      </c>
      <c r="Q7" s="19" t="s">
        <v>121</v>
      </c>
      <c r="S7" s="19" t="s">
        <v>115</v>
      </c>
    </row>
    <row r="8" spans="1:19">
      <c r="A8" s="1" t="s">
        <v>124</v>
      </c>
      <c r="C8" s="1" t="s">
        <v>125</v>
      </c>
      <c r="E8" s="1" t="s">
        <v>126</v>
      </c>
      <c r="G8" s="1" t="s">
        <v>127</v>
      </c>
      <c r="I8" s="3">
        <v>8</v>
      </c>
      <c r="K8" s="6">
        <v>6100285271</v>
      </c>
      <c r="L8" s="4"/>
      <c r="M8" s="6">
        <v>6450077318</v>
      </c>
      <c r="N8" s="4"/>
      <c r="O8" s="6">
        <v>12000920000</v>
      </c>
      <c r="P8" s="4"/>
      <c r="Q8" s="6">
        <v>549442589</v>
      </c>
      <c r="R8" s="4"/>
      <c r="S8" s="9">
        <v>1.0396907415201844E-4</v>
      </c>
    </row>
    <row r="9" spans="1:19">
      <c r="A9" s="1" t="s">
        <v>128</v>
      </c>
      <c r="C9" s="1" t="s">
        <v>129</v>
      </c>
      <c r="E9" s="1" t="s">
        <v>126</v>
      </c>
      <c r="G9" s="1" t="s">
        <v>130</v>
      </c>
      <c r="I9" s="3">
        <v>8</v>
      </c>
      <c r="K9" s="6">
        <v>211392230669</v>
      </c>
      <c r="L9" s="4"/>
      <c r="M9" s="6">
        <v>2403066956900</v>
      </c>
      <c r="N9" s="4"/>
      <c r="O9" s="6">
        <v>2370311234518</v>
      </c>
      <c r="P9" s="4"/>
      <c r="Q9" s="6">
        <v>244147953051</v>
      </c>
      <c r="R9" s="4"/>
      <c r="S9" s="9">
        <v>4.6199252011064861E-2</v>
      </c>
    </row>
    <row r="10" spans="1:19" ht="24.75" thickBot="1">
      <c r="K10" s="13">
        <f>SUM(K8:K9)</f>
        <v>217492515940</v>
      </c>
      <c r="L10" s="4"/>
      <c r="M10" s="13">
        <f>SUM(M8:M9)</f>
        <v>2409517034218</v>
      </c>
      <c r="N10" s="4"/>
      <c r="O10" s="13">
        <f>SUM(O8:O9)</f>
        <v>2382312154518</v>
      </c>
      <c r="P10" s="4"/>
      <c r="Q10" s="13">
        <f>SUM(Q8:Q9)</f>
        <v>244697395640</v>
      </c>
      <c r="R10" s="4"/>
      <c r="S10" s="10">
        <f>SUM(S8:S9)</f>
        <v>4.6303221085216881E-2</v>
      </c>
    </row>
    <row r="11" spans="1:19" ht="24.75" thickTop="1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topLeftCell="A4" workbookViewId="0">
      <selection activeCell="R11" sqref="R11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131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9" t="s">
        <v>135</v>
      </c>
      <c r="C6" s="19" t="s">
        <v>121</v>
      </c>
      <c r="E6" s="19" t="s">
        <v>156</v>
      </c>
      <c r="G6" s="19" t="s">
        <v>13</v>
      </c>
    </row>
    <row r="7" spans="1:7">
      <c r="A7" s="1" t="s">
        <v>165</v>
      </c>
      <c r="C7" s="14">
        <v>-41169714663</v>
      </c>
      <c r="E7" s="9">
        <f>C7/$C$11</f>
        <v>-1.6270764350407421</v>
      </c>
      <c r="G7" s="9">
        <v>-7.790399219698799E-3</v>
      </c>
    </row>
    <row r="8" spans="1:7">
      <c r="A8" s="1" t="s">
        <v>166</v>
      </c>
      <c r="C8" s="14">
        <v>65339897755</v>
      </c>
      <c r="E8" s="9">
        <f t="shared" ref="E8:E10" si="0">C8/$C$11</f>
        <v>2.5823110209864413</v>
      </c>
      <c r="G8" s="9">
        <v>1.2364037318510266E-2</v>
      </c>
    </row>
    <row r="9" spans="1:7">
      <c r="A9" s="1" t="s">
        <v>167</v>
      </c>
      <c r="C9" s="14">
        <v>264811586</v>
      </c>
      <c r="E9" s="9">
        <f t="shared" si="0"/>
        <v>1.0465671060227064E-2</v>
      </c>
      <c r="G9" s="9">
        <v>5.0109358051870289E-5</v>
      </c>
    </row>
    <row r="10" spans="1:7">
      <c r="A10" s="1" t="s">
        <v>163</v>
      </c>
      <c r="C10" s="14">
        <v>867882173</v>
      </c>
      <c r="E10" s="9">
        <f t="shared" si="0"/>
        <v>3.4299742994073824E-2</v>
      </c>
      <c r="G10" s="9">
        <v>1.6422626823318914E-4</v>
      </c>
    </row>
    <row r="11" spans="1:7" ht="24.75" thickBot="1">
      <c r="C11" s="15">
        <f>SUM(C7:C10)</f>
        <v>25302876851</v>
      </c>
      <c r="E11" s="12">
        <f>SUM(E7:E10)</f>
        <v>1.0000000000000002</v>
      </c>
      <c r="G11" s="10">
        <f>SUM(G7:G10)</f>
        <v>4.7879737250965271E-3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17"/>
  <sheetViews>
    <sheetView rightToLeft="1" workbookViewId="0">
      <selection activeCell="I21" sqref="I21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4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4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4" ht="24.75">
      <c r="A6" s="19" t="s">
        <v>132</v>
      </c>
      <c r="B6" s="19" t="s">
        <v>132</v>
      </c>
      <c r="C6" s="19" t="s">
        <v>132</v>
      </c>
      <c r="D6" s="19" t="s">
        <v>132</v>
      </c>
      <c r="E6" s="19" t="s">
        <v>132</v>
      </c>
      <c r="F6" s="19" t="s">
        <v>132</v>
      </c>
      <c r="G6" s="19" t="s">
        <v>132</v>
      </c>
      <c r="I6" s="19" t="s">
        <v>133</v>
      </c>
      <c r="J6" s="19" t="s">
        <v>133</v>
      </c>
      <c r="K6" s="19" t="s">
        <v>133</v>
      </c>
      <c r="L6" s="19" t="s">
        <v>133</v>
      </c>
      <c r="M6" s="19" t="s">
        <v>133</v>
      </c>
      <c r="O6" s="19" t="s">
        <v>134</v>
      </c>
      <c r="P6" s="19" t="s">
        <v>134</v>
      </c>
      <c r="Q6" s="19" t="s">
        <v>134</v>
      </c>
      <c r="R6" s="19" t="s">
        <v>134</v>
      </c>
      <c r="S6" s="19" t="s">
        <v>134</v>
      </c>
    </row>
    <row r="7" spans="1:24" ht="24.75">
      <c r="A7" s="19" t="s">
        <v>135</v>
      </c>
      <c r="C7" s="19" t="s">
        <v>136</v>
      </c>
      <c r="E7" s="19" t="s">
        <v>51</v>
      </c>
      <c r="G7" s="19" t="s">
        <v>52</v>
      </c>
      <c r="I7" s="19" t="s">
        <v>137</v>
      </c>
      <c r="K7" s="19" t="s">
        <v>138</v>
      </c>
      <c r="M7" s="19" t="s">
        <v>139</v>
      </c>
      <c r="O7" s="19" t="s">
        <v>137</v>
      </c>
      <c r="Q7" s="19" t="s">
        <v>138</v>
      </c>
      <c r="S7" s="19" t="s">
        <v>139</v>
      </c>
    </row>
    <row r="8" spans="1:24">
      <c r="A8" s="1" t="s">
        <v>104</v>
      </c>
      <c r="C8" s="4" t="s">
        <v>170</v>
      </c>
      <c r="D8" s="4"/>
      <c r="E8" s="4" t="s">
        <v>106</v>
      </c>
      <c r="F8" s="4"/>
      <c r="G8" s="6">
        <v>18</v>
      </c>
      <c r="H8" s="4"/>
      <c r="I8" s="6">
        <v>685331507</v>
      </c>
      <c r="J8" s="4"/>
      <c r="K8" s="6">
        <v>0</v>
      </c>
      <c r="L8" s="4"/>
      <c r="M8" s="6">
        <v>685331507</v>
      </c>
      <c r="N8" s="4"/>
      <c r="O8" s="6">
        <v>685331507</v>
      </c>
      <c r="P8" s="4"/>
      <c r="Q8" s="6">
        <v>0</v>
      </c>
      <c r="R8" s="4"/>
      <c r="S8" s="6">
        <v>685331507</v>
      </c>
      <c r="T8" s="4"/>
      <c r="U8" s="4"/>
      <c r="V8" s="4"/>
      <c r="W8" s="4"/>
      <c r="X8" s="4"/>
    </row>
    <row r="9" spans="1:24">
      <c r="A9" s="1" t="s">
        <v>98</v>
      </c>
      <c r="C9" s="4" t="s">
        <v>170</v>
      </c>
      <c r="D9" s="4"/>
      <c r="E9" s="4" t="s">
        <v>100</v>
      </c>
      <c r="F9" s="4"/>
      <c r="G9" s="6">
        <v>15</v>
      </c>
      <c r="H9" s="4"/>
      <c r="I9" s="6">
        <v>1383433405</v>
      </c>
      <c r="J9" s="4"/>
      <c r="K9" s="6">
        <v>0</v>
      </c>
      <c r="L9" s="4"/>
      <c r="M9" s="6">
        <v>1383433405</v>
      </c>
      <c r="N9" s="4"/>
      <c r="O9" s="6">
        <v>1383433405</v>
      </c>
      <c r="P9" s="4"/>
      <c r="Q9" s="6">
        <v>0</v>
      </c>
      <c r="R9" s="4"/>
      <c r="S9" s="6">
        <v>1383433405</v>
      </c>
      <c r="T9" s="4"/>
      <c r="U9" s="4"/>
      <c r="V9" s="4"/>
      <c r="W9" s="4"/>
      <c r="X9" s="4"/>
    </row>
    <row r="10" spans="1:24">
      <c r="A10" s="1" t="s">
        <v>95</v>
      </c>
      <c r="C10" s="4" t="s">
        <v>170</v>
      </c>
      <c r="D10" s="4"/>
      <c r="E10" s="4" t="s">
        <v>97</v>
      </c>
      <c r="F10" s="4"/>
      <c r="G10" s="6">
        <v>17</v>
      </c>
      <c r="H10" s="4"/>
      <c r="I10" s="6">
        <v>866434987</v>
      </c>
      <c r="J10" s="4"/>
      <c r="K10" s="6">
        <v>0</v>
      </c>
      <c r="L10" s="4"/>
      <c r="M10" s="6">
        <v>866434987</v>
      </c>
      <c r="N10" s="4"/>
      <c r="O10" s="6">
        <v>866434987</v>
      </c>
      <c r="P10" s="4"/>
      <c r="Q10" s="6">
        <v>0</v>
      </c>
      <c r="R10" s="4"/>
      <c r="S10" s="6">
        <v>866434987</v>
      </c>
      <c r="T10" s="4"/>
      <c r="U10" s="4"/>
      <c r="V10" s="4"/>
      <c r="W10" s="4"/>
      <c r="X10" s="4"/>
    </row>
    <row r="11" spans="1:24">
      <c r="A11" s="1" t="s">
        <v>124</v>
      </c>
      <c r="C11" s="6">
        <v>17</v>
      </c>
      <c r="D11" s="4"/>
      <c r="E11" s="4" t="s">
        <v>140</v>
      </c>
      <c r="F11" s="4"/>
      <c r="G11" s="6">
        <v>8</v>
      </c>
      <c r="H11" s="4"/>
      <c r="I11" s="6">
        <v>425868</v>
      </c>
      <c r="J11" s="4"/>
      <c r="K11" s="6">
        <v>0</v>
      </c>
      <c r="L11" s="4"/>
      <c r="M11" s="6">
        <v>425868</v>
      </c>
      <c r="N11" s="4"/>
      <c r="O11" s="6">
        <v>425868</v>
      </c>
      <c r="P11" s="4"/>
      <c r="Q11" s="6">
        <v>0</v>
      </c>
      <c r="R11" s="4"/>
      <c r="S11" s="6">
        <v>425868</v>
      </c>
      <c r="T11" s="4"/>
      <c r="U11" s="4"/>
      <c r="V11" s="4"/>
      <c r="W11" s="4"/>
      <c r="X11" s="4"/>
    </row>
    <row r="12" spans="1:24">
      <c r="A12" s="1" t="s">
        <v>128</v>
      </c>
      <c r="C12" s="6">
        <v>17</v>
      </c>
      <c r="D12" s="4"/>
      <c r="E12" s="4" t="s">
        <v>140</v>
      </c>
      <c r="F12" s="4"/>
      <c r="G12" s="6">
        <v>8</v>
      </c>
      <c r="H12" s="4"/>
      <c r="I12" s="6">
        <v>264385718</v>
      </c>
      <c r="J12" s="4"/>
      <c r="K12" s="6">
        <v>0</v>
      </c>
      <c r="L12" s="4"/>
      <c r="M12" s="6">
        <v>264385718</v>
      </c>
      <c r="N12" s="4"/>
      <c r="O12" s="6">
        <v>264385718</v>
      </c>
      <c r="P12" s="4"/>
      <c r="Q12" s="6">
        <v>0</v>
      </c>
      <c r="R12" s="4"/>
      <c r="S12" s="6">
        <v>264385718</v>
      </c>
      <c r="T12" s="4"/>
      <c r="U12" s="4"/>
      <c r="V12" s="4"/>
      <c r="W12" s="4"/>
      <c r="X12" s="4"/>
    </row>
    <row r="13" spans="1:24" ht="24.75" thickBot="1">
      <c r="C13" s="4"/>
      <c r="D13" s="4"/>
      <c r="E13" s="4"/>
      <c r="F13" s="4"/>
      <c r="G13" s="4"/>
      <c r="H13" s="4"/>
      <c r="I13" s="13">
        <f>SUM(I8:I12)</f>
        <v>3200011485</v>
      </c>
      <c r="J13" s="4"/>
      <c r="K13" s="13">
        <f>SUM(K8:K12)</f>
        <v>0</v>
      </c>
      <c r="L13" s="4"/>
      <c r="M13" s="13">
        <f>SUM(M8:M12)</f>
        <v>3200011485</v>
      </c>
      <c r="N13" s="4"/>
      <c r="O13" s="13">
        <f>SUM(O8:O12)</f>
        <v>3200011485</v>
      </c>
      <c r="P13" s="4"/>
      <c r="Q13" s="13">
        <f>SUM(Q8:Q12)</f>
        <v>0</v>
      </c>
      <c r="R13" s="4"/>
      <c r="S13" s="13">
        <f>SUM(S8:S12)</f>
        <v>3200011485</v>
      </c>
      <c r="T13" s="4"/>
      <c r="U13" s="4"/>
      <c r="V13" s="4"/>
      <c r="W13" s="4"/>
      <c r="X13" s="4"/>
    </row>
    <row r="14" spans="1:24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  <c r="P14" s="6"/>
      <c r="Q14" s="6"/>
      <c r="R14" s="6"/>
      <c r="S14" s="6"/>
      <c r="T14" s="6">
        <f t="shared" ref="T14" si="0">SUM(T8:T10)</f>
        <v>0</v>
      </c>
      <c r="U14" s="4"/>
      <c r="V14" s="4"/>
      <c r="W14" s="4"/>
      <c r="X14" s="4"/>
    </row>
    <row r="17" spans="13:20">
      <c r="M17" s="3"/>
      <c r="N17" s="3"/>
      <c r="O17" s="3"/>
      <c r="P17" s="3"/>
      <c r="Q17" s="3"/>
      <c r="R17" s="3"/>
      <c r="S17" s="3"/>
      <c r="T17" s="3">
        <f t="shared" ref="T17" si="1">SUM(T11:T12)</f>
        <v>0</v>
      </c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I22" sqref="I22"/>
    </sheetView>
  </sheetViews>
  <sheetFormatPr defaultRowHeight="24"/>
  <cols>
    <col min="1" max="1" width="16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9" t="s">
        <v>141</v>
      </c>
      <c r="D6" s="19" t="s">
        <v>141</v>
      </c>
      <c r="E6" s="19" t="s">
        <v>141</v>
      </c>
      <c r="F6" s="19" t="s">
        <v>141</v>
      </c>
      <c r="G6" s="19" t="s">
        <v>141</v>
      </c>
      <c r="I6" s="19" t="s">
        <v>133</v>
      </c>
      <c r="J6" s="19" t="s">
        <v>133</v>
      </c>
      <c r="K6" s="19" t="s">
        <v>133</v>
      </c>
      <c r="L6" s="19" t="s">
        <v>133</v>
      </c>
      <c r="M6" s="19" t="s">
        <v>133</v>
      </c>
      <c r="O6" s="19" t="s">
        <v>134</v>
      </c>
      <c r="P6" s="19" t="s">
        <v>134</v>
      </c>
      <c r="Q6" s="19" t="s">
        <v>134</v>
      </c>
      <c r="R6" s="19" t="s">
        <v>134</v>
      </c>
      <c r="S6" s="19" t="s">
        <v>134</v>
      </c>
    </row>
    <row r="7" spans="1:19" ht="24.75">
      <c r="A7" s="19" t="s">
        <v>3</v>
      </c>
      <c r="C7" s="19" t="s">
        <v>142</v>
      </c>
      <c r="E7" s="19" t="s">
        <v>143</v>
      </c>
      <c r="G7" s="19" t="s">
        <v>144</v>
      </c>
      <c r="I7" s="19" t="s">
        <v>145</v>
      </c>
      <c r="K7" s="19" t="s">
        <v>138</v>
      </c>
      <c r="M7" s="19" t="s">
        <v>146</v>
      </c>
      <c r="O7" s="19" t="s">
        <v>145</v>
      </c>
      <c r="Q7" s="19" t="s">
        <v>138</v>
      </c>
      <c r="S7" s="19" t="s">
        <v>146</v>
      </c>
    </row>
    <row r="8" spans="1:19">
      <c r="A8" s="1" t="s">
        <v>34</v>
      </c>
      <c r="C8" s="4" t="s">
        <v>147</v>
      </c>
      <c r="D8" s="4"/>
      <c r="E8" s="6">
        <v>763725</v>
      </c>
      <c r="F8" s="4"/>
      <c r="G8" s="6">
        <v>5000</v>
      </c>
      <c r="H8" s="4"/>
      <c r="I8" s="6">
        <v>3818625000</v>
      </c>
      <c r="J8" s="4"/>
      <c r="K8" s="6">
        <v>285549905</v>
      </c>
      <c r="L8" s="4"/>
      <c r="M8" s="6">
        <f>I8-K8</f>
        <v>3533075095</v>
      </c>
      <c r="N8" s="4"/>
      <c r="O8" s="6">
        <v>3818625000</v>
      </c>
      <c r="P8" s="4"/>
      <c r="Q8" s="6">
        <v>285549905</v>
      </c>
      <c r="R8" s="4"/>
      <c r="S8" s="6">
        <f>O8-Q8</f>
        <v>3533075095</v>
      </c>
    </row>
    <row r="9" spans="1:19">
      <c r="A9" s="1" t="s">
        <v>33</v>
      </c>
      <c r="C9" s="4" t="s">
        <v>148</v>
      </c>
      <c r="D9" s="4"/>
      <c r="E9" s="6">
        <v>800000</v>
      </c>
      <c r="F9" s="4"/>
      <c r="G9" s="6">
        <v>3370</v>
      </c>
      <c r="H9" s="4"/>
      <c r="I9" s="6">
        <v>2696000000</v>
      </c>
      <c r="J9" s="4"/>
      <c r="K9" s="6">
        <v>193673236</v>
      </c>
      <c r="L9" s="4"/>
      <c r="M9" s="6">
        <f>I9-K9</f>
        <v>2502326764</v>
      </c>
      <c r="N9" s="4"/>
      <c r="O9" s="6">
        <v>2696000000</v>
      </c>
      <c r="P9" s="4"/>
      <c r="Q9" s="6">
        <v>193673236</v>
      </c>
      <c r="R9" s="4"/>
      <c r="S9" s="6">
        <f>O9-Q9</f>
        <v>2502326764</v>
      </c>
    </row>
    <row r="10" spans="1:19" ht="24.75" thickBot="1">
      <c r="C10" s="4"/>
      <c r="D10" s="4"/>
      <c r="E10" s="4"/>
      <c r="F10" s="4"/>
      <c r="G10" s="4"/>
      <c r="H10" s="4"/>
      <c r="I10" s="13">
        <f>SUM(I8:I9)</f>
        <v>6514625000</v>
      </c>
      <c r="J10" s="4"/>
      <c r="K10" s="13">
        <f>SUM(K8:K9)</f>
        <v>479223141</v>
      </c>
      <c r="L10" s="4"/>
      <c r="M10" s="13">
        <f>SUM(M8:M9)</f>
        <v>6035401859</v>
      </c>
      <c r="N10" s="4"/>
      <c r="O10" s="13">
        <f>SUM(O8:O9)</f>
        <v>6514625000</v>
      </c>
      <c r="P10" s="4"/>
      <c r="Q10" s="13">
        <f>SUM(Q8:Q9)</f>
        <v>479223141</v>
      </c>
      <c r="R10" s="4"/>
      <c r="S10" s="13">
        <f>SUM(S8:S9)</f>
        <v>6035401859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1"/>
  <sheetViews>
    <sheetView rightToLeft="1" workbookViewId="0">
      <selection activeCell="G63" sqref="G63"/>
    </sheetView>
  </sheetViews>
  <sheetFormatPr defaultRowHeight="24"/>
  <cols>
    <col min="1" max="1" width="30.5703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9" t="s">
        <v>133</v>
      </c>
      <c r="D6" s="19" t="s">
        <v>133</v>
      </c>
      <c r="E6" s="19" t="s">
        <v>133</v>
      </c>
      <c r="F6" s="19" t="s">
        <v>133</v>
      </c>
      <c r="G6" s="19" t="s">
        <v>133</v>
      </c>
      <c r="H6" s="19" t="s">
        <v>133</v>
      </c>
      <c r="I6" s="19" t="s">
        <v>133</v>
      </c>
      <c r="K6" s="19" t="s">
        <v>134</v>
      </c>
      <c r="L6" s="19" t="s">
        <v>134</v>
      </c>
      <c r="M6" s="19" t="s">
        <v>134</v>
      </c>
      <c r="N6" s="19" t="s">
        <v>134</v>
      </c>
      <c r="O6" s="19" t="s">
        <v>134</v>
      </c>
      <c r="P6" s="19" t="s">
        <v>134</v>
      </c>
      <c r="Q6" s="19" t="s">
        <v>134</v>
      </c>
    </row>
    <row r="7" spans="1:17" ht="24.75">
      <c r="A7" s="19" t="s">
        <v>3</v>
      </c>
      <c r="C7" s="19" t="s">
        <v>7</v>
      </c>
      <c r="E7" s="19" t="s">
        <v>149</v>
      </c>
      <c r="G7" s="19" t="s">
        <v>150</v>
      </c>
      <c r="I7" s="19" t="s">
        <v>151</v>
      </c>
      <c r="K7" s="19" t="s">
        <v>7</v>
      </c>
      <c r="M7" s="19" t="s">
        <v>149</v>
      </c>
      <c r="O7" s="19" t="s">
        <v>150</v>
      </c>
      <c r="Q7" s="19" t="s">
        <v>151</v>
      </c>
    </row>
    <row r="8" spans="1:17">
      <c r="A8" s="1" t="s">
        <v>20</v>
      </c>
      <c r="C8" s="7">
        <v>670256</v>
      </c>
      <c r="D8" s="7"/>
      <c r="E8" s="7">
        <v>16256938633</v>
      </c>
      <c r="F8" s="7"/>
      <c r="G8" s="7">
        <v>15790551050</v>
      </c>
      <c r="H8" s="7"/>
      <c r="I8" s="7">
        <f>E8-G8</f>
        <v>466387583</v>
      </c>
      <c r="J8" s="7"/>
      <c r="K8" s="7">
        <v>670256</v>
      </c>
      <c r="L8" s="7"/>
      <c r="M8" s="7">
        <v>16256938633</v>
      </c>
      <c r="N8" s="7"/>
      <c r="O8" s="7">
        <v>15790551050</v>
      </c>
      <c r="P8" s="7"/>
      <c r="Q8" s="7">
        <f>M8-O8</f>
        <v>466387583</v>
      </c>
    </row>
    <row r="9" spans="1:17">
      <c r="A9" s="1" t="s">
        <v>22</v>
      </c>
      <c r="C9" s="7">
        <v>102485</v>
      </c>
      <c r="D9" s="7"/>
      <c r="E9" s="7">
        <v>39294960052</v>
      </c>
      <c r="F9" s="7"/>
      <c r="G9" s="7">
        <v>38876904658</v>
      </c>
      <c r="H9" s="7"/>
      <c r="I9" s="7">
        <f t="shared" ref="I9:I56" si="0">E9-G9</f>
        <v>418055394</v>
      </c>
      <c r="J9" s="7"/>
      <c r="K9" s="7">
        <v>102485</v>
      </c>
      <c r="L9" s="7"/>
      <c r="M9" s="7">
        <v>39294960052</v>
      </c>
      <c r="N9" s="7"/>
      <c r="O9" s="7">
        <v>38876904658</v>
      </c>
      <c r="P9" s="7"/>
      <c r="Q9" s="7">
        <f t="shared" ref="Q9:Q56" si="1">M9-O9</f>
        <v>418055394</v>
      </c>
    </row>
    <row r="10" spans="1:17">
      <c r="A10" s="1" t="s">
        <v>32</v>
      </c>
      <c r="C10" s="7">
        <v>538673</v>
      </c>
      <c r="D10" s="7"/>
      <c r="E10" s="7">
        <v>18993046258</v>
      </c>
      <c r="F10" s="7"/>
      <c r="G10" s="7">
        <v>19903341681</v>
      </c>
      <c r="H10" s="7"/>
      <c r="I10" s="7">
        <f t="shared" si="0"/>
        <v>-910295423</v>
      </c>
      <c r="J10" s="7"/>
      <c r="K10" s="7">
        <v>538673</v>
      </c>
      <c r="L10" s="7"/>
      <c r="M10" s="7">
        <v>18993046258</v>
      </c>
      <c r="N10" s="7"/>
      <c r="O10" s="7">
        <v>19903341681</v>
      </c>
      <c r="P10" s="7"/>
      <c r="Q10" s="7">
        <f t="shared" si="1"/>
        <v>-910295423</v>
      </c>
    </row>
    <row r="11" spans="1:17">
      <c r="A11" s="1" t="s">
        <v>30</v>
      </c>
      <c r="C11" s="7">
        <v>2580629</v>
      </c>
      <c r="D11" s="7"/>
      <c r="E11" s="7">
        <v>55948631554</v>
      </c>
      <c r="F11" s="7"/>
      <c r="G11" s="7">
        <v>56650533763</v>
      </c>
      <c r="H11" s="7"/>
      <c r="I11" s="7">
        <f t="shared" si="0"/>
        <v>-701902209</v>
      </c>
      <c r="J11" s="7"/>
      <c r="K11" s="7">
        <v>2580629</v>
      </c>
      <c r="L11" s="7"/>
      <c r="M11" s="7">
        <v>55948631554</v>
      </c>
      <c r="N11" s="7"/>
      <c r="O11" s="7">
        <v>56650533763</v>
      </c>
      <c r="P11" s="7"/>
      <c r="Q11" s="7">
        <f t="shared" si="1"/>
        <v>-701902209</v>
      </c>
    </row>
    <row r="12" spans="1:17">
      <c r="A12" s="1" t="s">
        <v>28</v>
      </c>
      <c r="C12" s="7">
        <v>3500000</v>
      </c>
      <c r="D12" s="7"/>
      <c r="E12" s="7">
        <v>25885062000</v>
      </c>
      <c r="F12" s="7"/>
      <c r="G12" s="7">
        <v>27140965559</v>
      </c>
      <c r="H12" s="7"/>
      <c r="I12" s="7">
        <f t="shared" si="0"/>
        <v>-1255903559</v>
      </c>
      <c r="J12" s="7"/>
      <c r="K12" s="7">
        <v>3500000</v>
      </c>
      <c r="L12" s="7"/>
      <c r="M12" s="7">
        <v>25885062000</v>
      </c>
      <c r="N12" s="7"/>
      <c r="O12" s="7">
        <v>27140965559</v>
      </c>
      <c r="P12" s="7"/>
      <c r="Q12" s="7">
        <f t="shared" si="1"/>
        <v>-1255903559</v>
      </c>
    </row>
    <row r="13" spans="1:17">
      <c r="A13" s="1" t="s">
        <v>17</v>
      </c>
      <c r="C13" s="7">
        <v>9063968</v>
      </c>
      <c r="D13" s="7"/>
      <c r="E13" s="7">
        <v>86406258573</v>
      </c>
      <c r="F13" s="7"/>
      <c r="G13" s="7">
        <v>83523046609</v>
      </c>
      <c r="H13" s="7"/>
      <c r="I13" s="7">
        <f t="shared" si="0"/>
        <v>2883211964</v>
      </c>
      <c r="J13" s="7"/>
      <c r="K13" s="7">
        <v>9063968</v>
      </c>
      <c r="L13" s="7"/>
      <c r="M13" s="7">
        <v>86406258573</v>
      </c>
      <c r="N13" s="7"/>
      <c r="O13" s="7">
        <v>83523046609</v>
      </c>
      <c r="P13" s="7"/>
      <c r="Q13" s="7">
        <f t="shared" si="1"/>
        <v>2883211964</v>
      </c>
    </row>
    <row r="14" spans="1:17">
      <c r="A14" s="1" t="s">
        <v>19</v>
      </c>
      <c r="C14" s="7">
        <v>2046341</v>
      </c>
      <c r="D14" s="7"/>
      <c r="E14" s="7">
        <v>110882348924</v>
      </c>
      <c r="F14" s="7"/>
      <c r="G14" s="7">
        <v>109071941833</v>
      </c>
      <c r="H14" s="7"/>
      <c r="I14" s="7">
        <f t="shared" si="0"/>
        <v>1810407091</v>
      </c>
      <c r="J14" s="7"/>
      <c r="K14" s="7">
        <v>2046341</v>
      </c>
      <c r="L14" s="7"/>
      <c r="M14" s="7">
        <v>110882348924</v>
      </c>
      <c r="N14" s="7"/>
      <c r="O14" s="7">
        <v>109071941833</v>
      </c>
      <c r="P14" s="7"/>
      <c r="Q14" s="7">
        <f t="shared" si="1"/>
        <v>1810407091</v>
      </c>
    </row>
    <row r="15" spans="1:17">
      <c r="A15" s="1" t="s">
        <v>23</v>
      </c>
      <c r="C15" s="7">
        <v>15000000</v>
      </c>
      <c r="D15" s="7"/>
      <c r="E15" s="7">
        <v>55065399750</v>
      </c>
      <c r="F15" s="7"/>
      <c r="G15" s="7">
        <v>56690671500</v>
      </c>
      <c r="H15" s="7"/>
      <c r="I15" s="7">
        <f t="shared" si="0"/>
        <v>-1625271750</v>
      </c>
      <c r="J15" s="7"/>
      <c r="K15" s="7">
        <v>15000000</v>
      </c>
      <c r="L15" s="7"/>
      <c r="M15" s="7">
        <v>55065399750</v>
      </c>
      <c r="N15" s="7"/>
      <c r="O15" s="7">
        <v>56690671500</v>
      </c>
      <c r="P15" s="7"/>
      <c r="Q15" s="7">
        <f t="shared" si="1"/>
        <v>-1625271750</v>
      </c>
    </row>
    <row r="16" spans="1:17">
      <c r="A16" s="1" t="s">
        <v>24</v>
      </c>
      <c r="C16" s="7">
        <v>134807941</v>
      </c>
      <c r="D16" s="7"/>
      <c r="E16" s="7">
        <v>187876178918</v>
      </c>
      <c r="F16" s="7"/>
      <c r="G16" s="7">
        <v>192968400601</v>
      </c>
      <c r="H16" s="7"/>
      <c r="I16" s="7">
        <f t="shared" si="0"/>
        <v>-5092221683</v>
      </c>
      <c r="J16" s="7"/>
      <c r="K16" s="7">
        <v>134807941</v>
      </c>
      <c r="L16" s="7"/>
      <c r="M16" s="7">
        <v>187876178918</v>
      </c>
      <c r="N16" s="7"/>
      <c r="O16" s="7">
        <v>192968400601</v>
      </c>
      <c r="P16" s="7"/>
      <c r="Q16" s="7">
        <f t="shared" si="1"/>
        <v>-5092221683</v>
      </c>
    </row>
    <row r="17" spans="1:17">
      <c r="A17" s="1" t="s">
        <v>25</v>
      </c>
      <c r="C17" s="7">
        <v>43822101</v>
      </c>
      <c r="D17" s="7"/>
      <c r="E17" s="7">
        <v>124324120010</v>
      </c>
      <c r="F17" s="7"/>
      <c r="G17" s="7">
        <v>124933979043</v>
      </c>
      <c r="H17" s="7"/>
      <c r="I17" s="7">
        <f t="shared" si="0"/>
        <v>-609859033</v>
      </c>
      <c r="J17" s="7"/>
      <c r="K17" s="7">
        <v>43822101</v>
      </c>
      <c r="L17" s="7"/>
      <c r="M17" s="7">
        <v>124324120010</v>
      </c>
      <c r="N17" s="7"/>
      <c r="O17" s="7">
        <v>124933979043</v>
      </c>
      <c r="P17" s="7"/>
      <c r="Q17" s="7">
        <f t="shared" si="1"/>
        <v>-609859033</v>
      </c>
    </row>
    <row r="18" spans="1:17">
      <c r="A18" s="1" t="s">
        <v>26</v>
      </c>
      <c r="C18" s="7">
        <v>17385737</v>
      </c>
      <c r="D18" s="7"/>
      <c r="E18" s="7">
        <v>86342330156</v>
      </c>
      <c r="F18" s="7"/>
      <c r="G18" s="7">
        <v>77683901932</v>
      </c>
      <c r="H18" s="7"/>
      <c r="I18" s="7">
        <f t="shared" si="0"/>
        <v>8658428224</v>
      </c>
      <c r="J18" s="7"/>
      <c r="K18" s="7">
        <v>17385737</v>
      </c>
      <c r="L18" s="7"/>
      <c r="M18" s="7">
        <v>86342330156</v>
      </c>
      <c r="N18" s="7"/>
      <c r="O18" s="7">
        <v>77683901932</v>
      </c>
      <c r="P18" s="7"/>
      <c r="Q18" s="7">
        <f t="shared" si="1"/>
        <v>8658428224</v>
      </c>
    </row>
    <row r="19" spans="1:17">
      <c r="A19" s="1" t="s">
        <v>33</v>
      </c>
      <c r="C19" s="7">
        <v>800000</v>
      </c>
      <c r="D19" s="7"/>
      <c r="E19" s="7">
        <v>25423822800</v>
      </c>
      <c r="F19" s="7"/>
      <c r="G19" s="7">
        <v>29400022829</v>
      </c>
      <c r="H19" s="7"/>
      <c r="I19" s="7">
        <f t="shared" si="0"/>
        <v>-3976200029</v>
      </c>
      <c r="J19" s="7"/>
      <c r="K19" s="7">
        <v>800000</v>
      </c>
      <c r="L19" s="7"/>
      <c r="M19" s="7">
        <v>25423822800</v>
      </c>
      <c r="N19" s="7"/>
      <c r="O19" s="7">
        <v>29400022829</v>
      </c>
      <c r="P19" s="7"/>
      <c r="Q19" s="7">
        <f t="shared" si="1"/>
        <v>-3976200029</v>
      </c>
    </row>
    <row r="20" spans="1:17">
      <c r="A20" s="1" t="s">
        <v>34</v>
      </c>
      <c r="C20" s="7">
        <v>763725</v>
      </c>
      <c r="D20" s="7"/>
      <c r="E20" s="7">
        <v>37556675969</v>
      </c>
      <c r="F20" s="7"/>
      <c r="G20" s="7">
        <v>48053678676</v>
      </c>
      <c r="H20" s="7"/>
      <c r="I20" s="7">
        <f t="shared" si="0"/>
        <v>-10497002707</v>
      </c>
      <c r="J20" s="7"/>
      <c r="K20" s="7">
        <v>763725</v>
      </c>
      <c r="L20" s="7"/>
      <c r="M20" s="7">
        <v>37556675969</v>
      </c>
      <c r="N20" s="7"/>
      <c r="O20" s="7">
        <v>48053678676</v>
      </c>
      <c r="P20" s="7"/>
      <c r="Q20" s="7">
        <f t="shared" si="1"/>
        <v>-10497002707</v>
      </c>
    </row>
    <row r="21" spans="1:17">
      <c r="A21" s="1" t="s">
        <v>40</v>
      </c>
      <c r="C21" s="7">
        <v>10923751</v>
      </c>
      <c r="D21" s="7"/>
      <c r="E21" s="7">
        <v>68084391853</v>
      </c>
      <c r="F21" s="7"/>
      <c r="G21" s="7">
        <v>70364730336</v>
      </c>
      <c r="H21" s="7"/>
      <c r="I21" s="7">
        <f t="shared" si="0"/>
        <v>-2280338483</v>
      </c>
      <c r="J21" s="7"/>
      <c r="K21" s="7">
        <v>10923751</v>
      </c>
      <c r="L21" s="7"/>
      <c r="M21" s="7">
        <v>68084391853</v>
      </c>
      <c r="N21" s="7"/>
      <c r="O21" s="7">
        <v>70364730336</v>
      </c>
      <c r="P21" s="7"/>
      <c r="Q21" s="7">
        <f t="shared" si="1"/>
        <v>-2280338483</v>
      </c>
    </row>
    <row r="22" spans="1:17">
      <c r="A22" s="1" t="s">
        <v>39</v>
      </c>
      <c r="C22" s="7">
        <v>1</v>
      </c>
      <c r="D22" s="7"/>
      <c r="E22" s="7">
        <v>8787</v>
      </c>
      <c r="F22" s="7"/>
      <c r="G22" s="7">
        <v>8928</v>
      </c>
      <c r="H22" s="7"/>
      <c r="I22" s="7">
        <f t="shared" si="0"/>
        <v>-141</v>
      </c>
      <c r="J22" s="7"/>
      <c r="K22" s="7">
        <v>1</v>
      </c>
      <c r="L22" s="7"/>
      <c r="M22" s="7">
        <v>8787</v>
      </c>
      <c r="N22" s="7"/>
      <c r="O22" s="7">
        <v>8928</v>
      </c>
      <c r="P22" s="7"/>
      <c r="Q22" s="7">
        <f t="shared" si="1"/>
        <v>-141</v>
      </c>
    </row>
    <row r="23" spans="1:17">
      <c r="A23" s="1" t="s">
        <v>31</v>
      </c>
      <c r="C23" s="7">
        <v>565843</v>
      </c>
      <c r="D23" s="7"/>
      <c r="E23" s="7">
        <v>34136682650</v>
      </c>
      <c r="F23" s="7"/>
      <c r="G23" s="7">
        <v>29440006095</v>
      </c>
      <c r="H23" s="7"/>
      <c r="I23" s="7">
        <f t="shared" si="0"/>
        <v>4696676555</v>
      </c>
      <c r="J23" s="7"/>
      <c r="K23" s="7">
        <v>565843</v>
      </c>
      <c r="L23" s="7"/>
      <c r="M23" s="7">
        <v>34136682650</v>
      </c>
      <c r="N23" s="7"/>
      <c r="O23" s="7">
        <v>29440006095</v>
      </c>
      <c r="P23" s="7"/>
      <c r="Q23" s="7">
        <f t="shared" si="1"/>
        <v>4696676555</v>
      </c>
    </row>
    <row r="24" spans="1:17">
      <c r="A24" s="1" t="s">
        <v>15</v>
      </c>
      <c r="C24" s="7">
        <v>33342666</v>
      </c>
      <c r="D24" s="7"/>
      <c r="E24" s="7">
        <v>177321882684</v>
      </c>
      <c r="F24" s="7"/>
      <c r="G24" s="7">
        <v>175830390213</v>
      </c>
      <c r="H24" s="7"/>
      <c r="I24" s="7">
        <f t="shared" si="0"/>
        <v>1491492471</v>
      </c>
      <c r="J24" s="7"/>
      <c r="K24" s="7">
        <v>33342666</v>
      </c>
      <c r="L24" s="7"/>
      <c r="M24" s="7">
        <v>177321882684</v>
      </c>
      <c r="N24" s="7"/>
      <c r="O24" s="7">
        <v>175830390213</v>
      </c>
      <c r="P24" s="7"/>
      <c r="Q24" s="7">
        <f t="shared" si="1"/>
        <v>1491492471</v>
      </c>
    </row>
    <row r="25" spans="1:17">
      <c r="A25" s="1" t="s">
        <v>42</v>
      </c>
      <c r="C25" s="7">
        <v>500000</v>
      </c>
      <c r="D25" s="7"/>
      <c r="E25" s="7">
        <v>8345049750</v>
      </c>
      <c r="F25" s="7"/>
      <c r="G25" s="7">
        <v>8142848543</v>
      </c>
      <c r="H25" s="7"/>
      <c r="I25" s="7">
        <f t="shared" si="0"/>
        <v>202201207</v>
      </c>
      <c r="J25" s="7"/>
      <c r="K25" s="7">
        <v>500000</v>
      </c>
      <c r="L25" s="7"/>
      <c r="M25" s="7">
        <v>8345049750</v>
      </c>
      <c r="N25" s="7"/>
      <c r="O25" s="7">
        <v>8142848543</v>
      </c>
      <c r="P25" s="7"/>
      <c r="Q25" s="7">
        <f t="shared" si="1"/>
        <v>202201207</v>
      </c>
    </row>
    <row r="26" spans="1:17">
      <c r="A26" s="1" t="s">
        <v>38</v>
      </c>
      <c r="C26" s="7">
        <v>4048757</v>
      </c>
      <c r="D26" s="7"/>
      <c r="E26" s="7">
        <v>156680282255</v>
      </c>
      <c r="F26" s="7"/>
      <c r="G26" s="7">
        <v>176079176693</v>
      </c>
      <c r="H26" s="7"/>
      <c r="I26" s="7">
        <f t="shared" si="0"/>
        <v>-19398894438</v>
      </c>
      <c r="J26" s="7"/>
      <c r="K26" s="7">
        <v>4048757</v>
      </c>
      <c r="L26" s="7"/>
      <c r="M26" s="7">
        <v>156680282255</v>
      </c>
      <c r="N26" s="7"/>
      <c r="O26" s="7">
        <v>176079176693</v>
      </c>
      <c r="P26" s="7"/>
      <c r="Q26" s="7">
        <f t="shared" si="1"/>
        <v>-19398894438</v>
      </c>
    </row>
    <row r="27" spans="1:17">
      <c r="A27" s="1" t="s">
        <v>18</v>
      </c>
      <c r="C27" s="7">
        <v>535534</v>
      </c>
      <c r="D27" s="7"/>
      <c r="E27" s="7">
        <v>93890141397</v>
      </c>
      <c r="F27" s="7"/>
      <c r="G27" s="7">
        <v>99629812960</v>
      </c>
      <c r="H27" s="7"/>
      <c r="I27" s="7">
        <f t="shared" si="0"/>
        <v>-5739671563</v>
      </c>
      <c r="J27" s="7"/>
      <c r="K27" s="7">
        <v>535534</v>
      </c>
      <c r="L27" s="7"/>
      <c r="M27" s="7">
        <v>93890141397</v>
      </c>
      <c r="N27" s="7"/>
      <c r="O27" s="7">
        <v>99629812960</v>
      </c>
      <c r="P27" s="7"/>
      <c r="Q27" s="7">
        <f t="shared" si="1"/>
        <v>-5739671563</v>
      </c>
    </row>
    <row r="28" spans="1:17">
      <c r="A28" s="1" t="s">
        <v>43</v>
      </c>
      <c r="C28" s="7">
        <v>625000</v>
      </c>
      <c r="D28" s="7"/>
      <c r="E28" s="7">
        <v>8176061250</v>
      </c>
      <c r="F28" s="7"/>
      <c r="G28" s="7">
        <v>8101099124</v>
      </c>
      <c r="H28" s="7"/>
      <c r="I28" s="7">
        <f t="shared" si="0"/>
        <v>74962126</v>
      </c>
      <c r="J28" s="7"/>
      <c r="K28" s="7">
        <v>625000</v>
      </c>
      <c r="L28" s="7"/>
      <c r="M28" s="7">
        <v>8176061250</v>
      </c>
      <c r="N28" s="7"/>
      <c r="O28" s="7">
        <v>8101099124</v>
      </c>
      <c r="P28" s="7"/>
      <c r="Q28" s="7">
        <f t="shared" si="1"/>
        <v>74962126</v>
      </c>
    </row>
    <row r="29" spans="1:17">
      <c r="A29" s="1" t="s">
        <v>37</v>
      </c>
      <c r="C29" s="7">
        <v>1185512</v>
      </c>
      <c r="D29" s="7"/>
      <c r="E29" s="7">
        <v>46549099042</v>
      </c>
      <c r="F29" s="7"/>
      <c r="G29" s="7">
        <v>51769668884</v>
      </c>
      <c r="H29" s="7"/>
      <c r="I29" s="7">
        <f t="shared" si="0"/>
        <v>-5220569842</v>
      </c>
      <c r="J29" s="7"/>
      <c r="K29" s="7">
        <v>1185512</v>
      </c>
      <c r="L29" s="7"/>
      <c r="M29" s="7">
        <v>46549099042</v>
      </c>
      <c r="N29" s="7"/>
      <c r="O29" s="7">
        <v>51769668884</v>
      </c>
      <c r="P29" s="7"/>
      <c r="Q29" s="7">
        <f t="shared" si="1"/>
        <v>-5220569842</v>
      </c>
    </row>
    <row r="30" spans="1:17">
      <c r="A30" s="1" t="s">
        <v>41</v>
      </c>
      <c r="C30" s="7">
        <v>2286616</v>
      </c>
      <c r="D30" s="7"/>
      <c r="E30" s="7">
        <v>69917807126</v>
      </c>
      <c r="F30" s="7"/>
      <c r="G30" s="7">
        <v>67735716917</v>
      </c>
      <c r="H30" s="7"/>
      <c r="I30" s="7">
        <f t="shared" si="0"/>
        <v>2182090209</v>
      </c>
      <c r="J30" s="7"/>
      <c r="K30" s="7">
        <v>2286616</v>
      </c>
      <c r="L30" s="7"/>
      <c r="M30" s="7">
        <v>69917807126</v>
      </c>
      <c r="N30" s="7"/>
      <c r="O30" s="7">
        <v>67735716917</v>
      </c>
      <c r="P30" s="7"/>
      <c r="Q30" s="7">
        <f t="shared" si="1"/>
        <v>2182090209</v>
      </c>
    </row>
    <row r="31" spans="1:17">
      <c r="A31" s="1" t="s">
        <v>36</v>
      </c>
      <c r="C31" s="7">
        <v>2459728</v>
      </c>
      <c r="D31" s="7"/>
      <c r="E31" s="7">
        <v>61445177500</v>
      </c>
      <c r="F31" s="7"/>
      <c r="G31" s="7">
        <v>70345314631</v>
      </c>
      <c r="H31" s="7"/>
      <c r="I31" s="7">
        <f t="shared" si="0"/>
        <v>-8900137131</v>
      </c>
      <c r="J31" s="7"/>
      <c r="K31" s="7">
        <v>2459728</v>
      </c>
      <c r="L31" s="7"/>
      <c r="M31" s="7">
        <v>61445177500</v>
      </c>
      <c r="N31" s="7"/>
      <c r="O31" s="7">
        <v>70345314631</v>
      </c>
      <c r="P31" s="7"/>
      <c r="Q31" s="7">
        <f t="shared" si="1"/>
        <v>-8900137131</v>
      </c>
    </row>
    <row r="32" spans="1:17">
      <c r="A32" s="1" t="s">
        <v>29</v>
      </c>
      <c r="C32" s="7">
        <v>2570107</v>
      </c>
      <c r="D32" s="7"/>
      <c r="E32" s="7">
        <v>61443297463</v>
      </c>
      <c r="F32" s="7"/>
      <c r="G32" s="7">
        <v>69593156877</v>
      </c>
      <c r="H32" s="7"/>
      <c r="I32" s="7">
        <f t="shared" si="0"/>
        <v>-8149859414</v>
      </c>
      <c r="J32" s="7"/>
      <c r="K32" s="7">
        <v>2570107</v>
      </c>
      <c r="L32" s="7"/>
      <c r="M32" s="7">
        <v>61443297463</v>
      </c>
      <c r="N32" s="7"/>
      <c r="O32" s="7">
        <v>69593156877</v>
      </c>
      <c r="P32" s="7"/>
      <c r="Q32" s="7">
        <f t="shared" si="1"/>
        <v>-8149859414</v>
      </c>
    </row>
    <row r="33" spans="1:17">
      <c r="A33" s="1" t="s">
        <v>44</v>
      </c>
      <c r="C33" s="7">
        <v>3091325</v>
      </c>
      <c r="D33" s="7"/>
      <c r="E33" s="7">
        <v>25597520363</v>
      </c>
      <c r="F33" s="7"/>
      <c r="G33" s="7">
        <v>14275738850</v>
      </c>
      <c r="H33" s="7"/>
      <c r="I33" s="7">
        <f t="shared" si="0"/>
        <v>11321781513</v>
      </c>
      <c r="J33" s="7"/>
      <c r="K33" s="7">
        <v>3091325</v>
      </c>
      <c r="L33" s="7"/>
      <c r="M33" s="7">
        <v>25597520363</v>
      </c>
      <c r="N33" s="7"/>
      <c r="O33" s="7">
        <v>14275738850</v>
      </c>
      <c r="P33" s="7"/>
      <c r="Q33" s="7">
        <f t="shared" si="1"/>
        <v>11321781513</v>
      </c>
    </row>
    <row r="34" spans="1:17">
      <c r="A34" s="1" t="s">
        <v>27</v>
      </c>
      <c r="C34" s="7">
        <v>7341897</v>
      </c>
      <c r="D34" s="7"/>
      <c r="E34" s="7">
        <v>68092324610</v>
      </c>
      <c r="F34" s="7"/>
      <c r="G34" s="7">
        <v>71649579486</v>
      </c>
      <c r="H34" s="7"/>
      <c r="I34" s="7">
        <f t="shared" si="0"/>
        <v>-3557254876</v>
      </c>
      <c r="J34" s="7"/>
      <c r="K34" s="7">
        <v>7341897</v>
      </c>
      <c r="L34" s="7"/>
      <c r="M34" s="7">
        <v>68092324610</v>
      </c>
      <c r="N34" s="7"/>
      <c r="O34" s="7">
        <v>71649579486</v>
      </c>
      <c r="P34" s="7"/>
      <c r="Q34" s="7">
        <f t="shared" si="1"/>
        <v>-3557254876</v>
      </c>
    </row>
    <row r="35" spans="1:17">
      <c r="A35" s="1" t="s">
        <v>35</v>
      </c>
      <c r="C35" s="7">
        <v>506578</v>
      </c>
      <c r="D35" s="7"/>
      <c r="E35" s="7">
        <v>31825236008</v>
      </c>
      <c r="F35" s="7"/>
      <c r="G35" s="7">
        <v>33814313259</v>
      </c>
      <c r="H35" s="7"/>
      <c r="I35" s="7">
        <f t="shared" si="0"/>
        <v>-1989077251</v>
      </c>
      <c r="J35" s="7"/>
      <c r="K35" s="7">
        <v>506578</v>
      </c>
      <c r="L35" s="7"/>
      <c r="M35" s="7">
        <v>31825236008</v>
      </c>
      <c r="N35" s="7"/>
      <c r="O35" s="7">
        <v>33814313259</v>
      </c>
      <c r="P35" s="7"/>
      <c r="Q35" s="7">
        <f t="shared" si="1"/>
        <v>-1989077251</v>
      </c>
    </row>
    <row r="36" spans="1:17">
      <c r="A36" s="1" t="s">
        <v>16</v>
      </c>
      <c r="C36" s="7">
        <v>2641960</v>
      </c>
      <c r="D36" s="7"/>
      <c r="E36" s="7">
        <v>72956956589</v>
      </c>
      <c r="F36" s="7"/>
      <c r="G36" s="7">
        <v>74380437393</v>
      </c>
      <c r="H36" s="7"/>
      <c r="I36" s="7">
        <f t="shared" si="0"/>
        <v>-1423480804</v>
      </c>
      <c r="J36" s="7"/>
      <c r="K36" s="7">
        <v>2641960</v>
      </c>
      <c r="L36" s="7"/>
      <c r="M36" s="7">
        <v>72956956589</v>
      </c>
      <c r="N36" s="7"/>
      <c r="O36" s="7">
        <v>74380437393</v>
      </c>
      <c r="P36" s="7"/>
      <c r="Q36" s="7">
        <f t="shared" si="1"/>
        <v>-1423480804</v>
      </c>
    </row>
    <row r="37" spans="1:17">
      <c r="A37" s="1" t="s">
        <v>54</v>
      </c>
      <c r="C37" s="7">
        <v>133237</v>
      </c>
      <c r="D37" s="7"/>
      <c r="E37" s="7">
        <v>131614296584</v>
      </c>
      <c r="F37" s="7"/>
      <c r="G37" s="7">
        <v>128437170092</v>
      </c>
      <c r="H37" s="7"/>
      <c r="I37" s="7">
        <f t="shared" si="0"/>
        <v>3177126492</v>
      </c>
      <c r="J37" s="7"/>
      <c r="K37" s="7">
        <v>133237</v>
      </c>
      <c r="L37" s="7"/>
      <c r="M37" s="7">
        <v>131614296584</v>
      </c>
      <c r="N37" s="7"/>
      <c r="O37" s="7">
        <v>128437170092</v>
      </c>
      <c r="P37" s="7"/>
      <c r="Q37" s="7">
        <f t="shared" si="1"/>
        <v>3177126492</v>
      </c>
    </row>
    <row r="38" spans="1:17">
      <c r="A38" s="1" t="s">
        <v>95</v>
      </c>
      <c r="C38" s="7">
        <v>100000</v>
      </c>
      <c r="D38" s="7"/>
      <c r="E38" s="7">
        <v>98082219375</v>
      </c>
      <c r="F38" s="7"/>
      <c r="G38" s="7">
        <v>97753554312</v>
      </c>
      <c r="H38" s="7"/>
      <c r="I38" s="7">
        <f t="shared" si="0"/>
        <v>328665063</v>
      </c>
      <c r="J38" s="7"/>
      <c r="K38" s="7">
        <v>100000</v>
      </c>
      <c r="L38" s="7"/>
      <c r="M38" s="7">
        <v>98082219375</v>
      </c>
      <c r="N38" s="7"/>
      <c r="O38" s="7">
        <v>97753554312</v>
      </c>
      <c r="P38" s="7"/>
      <c r="Q38" s="7">
        <f t="shared" si="1"/>
        <v>328665063</v>
      </c>
    </row>
    <row r="39" spans="1:17">
      <c r="A39" s="1" t="s">
        <v>80</v>
      </c>
      <c r="C39" s="7">
        <v>120000</v>
      </c>
      <c r="D39" s="7"/>
      <c r="E39" s="7">
        <v>105340903500</v>
      </c>
      <c r="F39" s="7"/>
      <c r="G39" s="7">
        <v>101861534250</v>
      </c>
      <c r="H39" s="7"/>
      <c r="I39" s="7">
        <f t="shared" si="0"/>
        <v>3479369250</v>
      </c>
      <c r="J39" s="7"/>
      <c r="K39" s="7">
        <v>120000</v>
      </c>
      <c r="L39" s="7"/>
      <c r="M39" s="7">
        <v>105340903500</v>
      </c>
      <c r="N39" s="7"/>
      <c r="O39" s="7">
        <v>101861534250</v>
      </c>
      <c r="P39" s="7"/>
      <c r="Q39" s="7">
        <f t="shared" si="1"/>
        <v>3479369250</v>
      </c>
    </row>
    <row r="40" spans="1:17">
      <c r="A40" s="1" t="s">
        <v>86</v>
      </c>
      <c r="C40" s="7">
        <v>59500</v>
      </c>
      <c r="D40" s="7"/>
      <c r="E40" s="7">
        <v>50641384585</v>
      </c>
      <c r="F40" s="7"/>
      <c r="G40" s="7">
        <v>49990572566</v>
      </c>
      <c r="H40" s="7"/>
      <c r="I40" s="7">
        <f t="shared" si="0"/>
        <v>650812019</v>
      </c>
      <c r="J40" s="7"/>
      <c r="K40" s="7">
        <v>59500</v>
      </c>
      <c r="L40" s="7"/>
      <c r="M40" s="7">
        <v>50641384585</v>
      </c>
      <c r="N40" s="7"/>
      <c r="O40" s="7">
        <v>49990572566</v>
      </c>
      <c r="P40" s="7"/>
      <c r="Q40" s="7">
        <f t="shared" si="1"/>
        <v>650812019</v>
      </c>
    </row>
    <row r="41" spans="1:17">
      <c r="A41" s="1" t="s">
        <v>61</v>
      </c>
      <c r="C41" s="7">
        <v>107547</v>
      </c>
      <c r="D41" s="7"/>
      <c r="E41" s="7">
        <v>103047911160</v>
      </c>
      <c r="F41" s="7"/>
      <c r="G41" s="7">
        <v>100753274158</v>
      </c>
      <c r="H41" s="7"/>
      <c r="I41" s="7">
        <f t="shared" si="0"/>
        <v>2294637002</v>
      </c>
      <c r="J41" s="7"/>
      <c r="K41" s="7">
        <v>107547</v>
      </c>
      <c r="L41" s="7"/>
      <c r="M41" s="7">
        <v>103047911160</v>
      </c>
      <c r="N41" s="7"/>
      <c r="O41" s="7">
        <v>100753274158</v>
      </c>
      <c r="P41" s="7"/>
      <c r="Q41" s="7">
        <f t="shared" si="1"/>
        <v>2294637002</v>
      </c>
    </row>
    <row r="42" spans="1:17">
      <c r="A42" s="1" t="s">
        <v>85</v>
      </c>
      <c r="C42" s="7">
        <v>556306</v>
      </c>
      <c r="D42" s="7"/>
      <c r="E42" s="7">
        <v>487947671131</v>
      </c>
      <c r="F42" s="7"/>
      <c r="G42" s="7">
        <v>476793096492</v>
      </c>
      <c r="H42" s="7"/>
      <c r="I42" s="7">
        <f t="shared" si="0"/>
        <v>11154574639</v>
      </c>
      <c r="J42" s="7"/>
      <c r="K42" s="7">
        <v>556306</v>
      </c>
      <c r="L42" s="7"/>
      <c r="M42" s="7">
        <v>487947671131</v>
      </c>
      <c r="N42" s="7"/>
      <c r="O42" s="7">
        <v>476793096492</v>
      </c>
      <c r="P42" s="7"/>
      <c r="Q42" s="7">
        <f t="shared" si="1"/>
        <v>11154574639</v>
      </c>
    </row>
    <row r="43" spans="1:17">
      <c r="A43" s="1" t="s">
        <v>89</v>
      </c>
      <c r="C43" s="7">
        <v>56400</v>
      </c>
      <c r="D43" s="7"/>
      <c r="E43" s="7">
        <v>50957186335</v>
      </c>
      <c r="F43" s="7"/>
      <c r="G43" s="7">
        <v>50496738873</v>
      </c>
      <c r="H43" s="7"/>
      <c r="I43" s="7">
        <f t="shared" si="0"/>
        <v>460447462</v>
      </c>
      <c r="J43" s="7"/>
      <c r="K43" s="7">
        <v>56400</v>
      </c>
      <c r="L43" s="7"/>
      <c r="M43" s="7">
        <v>50957186335</v>
      </c>
      <c r="N43" s="7"/>
      <c r="O43" s="7">
        <v>50496738873</v>
      </c>
      <c r="P43" s="7"/>
      <c r="Q43" s="7">
        <f t="shared" si="1"/>
        <v>460447462</v>
      </c>
    </row>
    <row r="44" spans="1:17">
      <c r="A44" s="1" t="s">
        <v>69</v>
      </c>
      <c r="C44" s="7">
        <v>80077</v>
      </c>
      <c r="D44" s="7"/>
      <c r="E44" s="7">
        <v>72815149744</v>
      </c>
      <c r="F44" s="7"/>
      <c r="G44" s="7">
        <v>70828879527</v>
      </c>
      <c r="H44" s="7"/>
      <c r="I44" s="7">
        <f t="shared" si="0"/>
        <v>1986270217</v>
      </c>
      <c r="J44" s="7"/>
      <c r="K44" s="7">
        <v>80077</v>
      </c>
      <c r="L44" s="7"/>
      <c r="M44" s="7">
        <v>72815149744</v>
      </c>
      <c r="N44" s="7"/>
      <c r="O44" s="7">
        <v>70828879527</v>
      </c>
      <c r="P44" s="7"/>
      <c r="Q44" s="7">
        <f t="shared" si="1"/>
        <v>1986270217</v>
      </c>
    </row>
    <row r="45" spans="1:17">
      <c r="A45" s="1" t="s">
        <v>64</v>
      </c>
      <c r="C45" s="7">
        <v>573942</v>
      </c>
      <c r="D45" s="7"/>
      <c r="E45" s="7">
        <v>539769786392</v>
      </c>
      <c r="F45" s="7"/>
      <c r="G45" s="7">
        <v>528810643935</v>
      </c>
      <c r="H45" s="7"/>
      <c r="I45" s="7">
        <f t="shared" si="0"/>
        <v>10959142457</v>
      </c>
      <c r="J45" s="7"/>
      <c r="K45" s="7">
        <v>573942</v>
      </c>
      <c r="L45" s="7"/>
      <c r="M45" s="7">
        <v>539769786392</v>
      </c>
      <c r="N45" s="7"/>
      <c r="O45" s="7">
        <v>528810643935</v>
      </c>
      <c r="P45" s="7"/>
      <c r="Q45" s="7">
        <f t="shared" si="1"/>
        <v>10959142457</v>
      </c>
    </row>
    <row r="46" spans="1:17">
      <c r="A46" s="1" t="s">
        <v>71</v>
      </c>
      <c r="C46" s="7">
        <v>514704</v>
      </c>
      <c r="D46" s="7"/>
      <c r="E46" s="7">
        <v>461455025842</v>
      </c>
      <c r="F46" s="7"/>
      <c r="G46" s="7">
        <v>452557147513</v>
      </c>
      <c r="H46" s="7"/>
      <c r="I46" s="7">
        <f t="shared" si="0"/>
        <v>8897878329</v>
      </c>
      <c r="J46" s="7"/>
      <c r="K46" s="7">
        <v>514704</v>
      </c>
      <c r="L46" s="7"/>
      <c r="M46" s="7">
        <v>461455025842</v>
      </c>
      <c r="N46" s="7"/>
      <c r="O46" s="7">
        <v>452557147513</v>
      </c>
      <c r="P46" s="7"/>
      <c r="Q46" s="7">
        <f t="shared" si="1"/>
        <v>8897878329</v>
      </c>
    </row>
    <row r="47" spans="1:17">
      <c r="A47" s="1" t="s">
        <v>78</v>
      </c>
      <c r="C47" s="7">
        <v>120000</v>
      </c>
      <c r="D47" s="7"/>
      <c r="E47" s="7">
        <v>106960609875</v>
      </c>
      <c r="F47" s="7"/>
      <c r="G47" s="7">
        <v>103541229750</v>
      </c>
      <c r="H47" s="7"/>
      <c r="I47" s="7">
        <f t="shared" si="0"/>
        <v>3419380125</v>
      </c>
      <c r="J47" s="7"/>
      <c r="K47" s="7">
        <v>120000</v>
      </c>
      <c r="L47" s="7"/>
      <c r="M47" s="7">
        <v>106960609875</v>
      </c>
      <c r="N47" s="7"/>
      <c r="O47" s="7">
        <v>103541229750</v>
      </c>
      <c r="P47" s="7"/>
      <c r="Q47" s="7">
        <f t="shared" si="1"/>
        <v>3419380125</v>
      </c>
    </row>
    <row r="48" spans="1:17">
      <c r="A48" s="1" t="s">
        <v>83</v>
      </c>
      <c r="C48" s="7">
        <v>65000</v>
      </c>
      <c r="D48" s="7"/>
      <c r="E48" s="7">
        <v>60068610590</v>
      </c>
      <c r="F48" s="7"/>
      <c r="G48" s="7">
        <v>60068610590</v>
      </c>
      <c r="H48" s="7"/>
      <c r="I48" s="7">
        <f t="shared" si="0"/>
        <v>0</v>
      </c>
      <c r="J48" s="7"/>
      <c r="K48" s="7">
        <v>65000</v>
      </c>
      <c r="L48" s="7"/>
      <c r="M48" s="7">
        <v>60068610590</v>
      </c>
      <c r="N48" s="7"/>
      <c r="O48" s="7">
        <v>60068610590</v>
      </c>
      <c r="P48" s="7"/>
      <c r="Q48" s="7">
        <f t="shared" si="1"/>
        <v>0</v>
      </c>
    </row>
    <row r="49" spans="1:17">
      <c r="A49" s="1" t="s">
        <v>75</v>
      </c>
      <c r="C49" s="7">
        <v>75000</v>
      </c>
      <c r="D49" s="7"/>
      <c r="E49" s="7">
        <v>71719998393</v>
      </c>
      <c r="F49" s="7"/>
      <c r="G49" s="7">
        <v>69985562817</v>
      </c>
      <c r="H49" s="7"/>
      <c r="I49" s="7">
        <f t="shared" si="0"/>
        <v>1734435576</v>
      </c>
      <c r="J49" s="7"/>
      <c r="K49" s="7">
        <v>75000</v>
      </c>
      <c r="L49" s="7"/>
      <c r="M49" s="7">
        <v>71719998393</v>
      </c>
      <c r="N49" s="7"/>
      <c r="O49" s="7">
        <v>69985562817</v>
      </c>
      <c r="P49" s="7"/>
      <c r="Q49" s="7">
        <f t="shared" si="1"/>
        <v>1734435576</v>
      </c>
    </row>
    <row r="50" spans="1:17">
      <c r="A50" s="1" t="s">
        <v>58</v>
      </c>
      <c r="C50" s="7">
        <v>156700</v>
      </c>
      <c r="D50" s="7"/>
      <c r="E50" s="7">
        <v>144194272050</v>
      </c>
      <c r="F50" s="7"/>
      <c r="G50" s="7">
        <v>142710918455</v>
      </c>
      <c r="H50" s="7"/>
      <c r="I50" s="7">
        <f t="shared" si="0"/>
        <v>1483353595</v>
      </c>
      <c r="J50" s="7"/>
      <c r="K50" s="7">
        <v>156700</v>
      </c>
      <c r="L50" s="7"/>
      <c r="M50" s="7">
        <v>144194272050</v>
      </c>
      <c r="N50" s="7"/>
      <c r="O50" s="7">
        <v>142710918455</v>
      </c>
      <c r="P50" s="7"/>
      <c r="Q50" s="7">
        <f t="shared" si="1"/>
        <v>1483353595</v>
      </c>
    </row>
    <row r="51" spans="1:17">
      <c r="A51" s="1" t="s">
        <v>66</v>
      </c>
      <c r="C51" s="7">
        <v>131886</v>
      </c>
      <c r="D51" s="7"/>
      <c r="E51" s="7">
        <v>121049403818</v>
      </c>
      <c r="F51" s="7"/>
      <c r="G51" s="7">
        <v>118170636066</v>
      </c>
      <c r="H51" s="7"/>
      <c r="I51" s="7">
        <f t="shared" si="0"/>
        <v>2878767752</v>
      </c>
      <c r="J51" s="7"/>
      <c r="K51" s="7">
        <v>131886</v>
      </c>
      <c r="L51" s="7"/>
      <c r="M51" s="7">
        <v>121049403818</v>
      </c>
      <c r="N51" s="7"/>
      <c r="O51" s="7">
        <v>118170636066</v>
      </c>
      <c r="P51" s="7"/>
      <c r="Q51" s="7">
        <f t="shared" si="1"/>
        <v>2878767752</v>
      </c>
    </row>
    <row r="52" spans="1:17">
      <c r="A52" s="1" t="s">
        <v>92</v>
      </c>
      <c r="C52" s="7">
        <v>105000</v>
      </c>
      <c r="D52" s="7"/>
      <c r="E52" s="7">
        <v>98288431992</v>
      </c>
      <c r="F52" s="7"/>
      <c r="G52" s="7">
        <v>97350541718</v>
      </c>
      <c r="H52" s="7"/>
      <c r="I52" s="7">
        <f t="shared" si="0"/>
        <v>937890274</v>
      </c>
      <c r="J52" s="7"/>
      <c r="K52" s="7">
        <v>105000</v>
      </c>
      <c r="L52" s="7"/>
      <c r="M52" s="7">
        <v>98288431992</v>
      </c>
      <c r="N52" s="7"/>
      <c r="O52" s="7">
        <v>97350541718</v>
      </c>
      <c r="P52" s="7"/>
      <c r="Q52" s="7">
        <f t="shared" si="1"/>
        <v>937890274</v>
      </c>
    </row>
    <row r="53" spans="1:17">
      <c r="A53" s="1" t="s">
        <v>94</v>
      </c>
      <c r="C53" s="7">
        <v>96932</v>
      </c>
      <c r="D53" s="7"/>
      <c r="E53" s="7">
        <v>86980701889</v>
      </c>
      <c r="F53" s="7"/>
      <c r="G53" s="7">
        <v>85926402937</v>
      </c>
      <c r="H53" s="7"/>
      <c r="I53" s="7">
        <f>E53-G53</f>
        <v>1054298952</v>
      </c>
      <c r="J53" s="7"/>
      <c r="K53" s="7">
        <v>96932</v>
      </c>
      <c r="L53" s="7"/>
      <c r="M53" s="7">
        <v>86980701889</v>
      </c>
      <c r="N53" s="7"/>
      <c r="O53" s="7">
        <v>85926402937</v>
      </c>
      <c r="P53" s="7"/>
      <c r="Q53" s="7">
        <f t="shared" si="1"/>
        <v>1054298952</v>
      </c>
    </row>
    <row r="54" spans="1:17">
      <c r="A54" s="1" t="s">
        <v>98</v>
      </c>
      <c r="C54" s="7">
        <v>139272</v>
      </c>
      <c r="D54" s="7"/>
      <c r="E54" s="7">
        <v>130729032827</v>
      </c>
      <c r="F54" s="7"/>
      <c r="G54" s="7">
        <v>130773432142</v>
      </c>
      <c r="H54" s="7"/>
      <c r="I54" s="7">
        <f t="shared" si="0"/>
        <v>-44399315</v>
      </c>
      <c r="J54" s="7"/>
      <c r="K54" s="7">
        <v>139272</v>
      </c>
      <c r="L54" s="7"/>
      <c r="M54" s="7">
        <v>130729032827</v>
      </c>
      <c r="N54" s="7"/>
      <c r="O54" s="7">
        <v>130773432142</v>
      </c>
      <c r="P54" s="7"/>
      <c r="Q54" s="7">
        <f t="shared" si="1"/>
        <v>-44399315</v>
      </c>
    </row>
    <row r="55" spans="1:17">
      <c r="A55" s="1" t="s">
        <v>107</v>
      </c>
      <c r="C55" s="7">
        <v>100000</v>
      </c>
      <c r="D55" s="7"/>
      <c r="E55" s="7">
        <v>91007501900</v>
      </c>
      <c r="F55" s="7"/>
      <c r="G55" s="7">
        <v>89656247250</v>
      </c>
      <c r="H55" s="7"/>
      <c r="I55" s="7">
        <f t="shared" si="0"/>
        <v>1351254650</v>
      </c>
      <c r="J55" s="7"/>
      <c r="K55" s="7">
        <v>100000</v>
      </c>
      <c r="L55" s="7"/>
      <c r="M55" s="7">
        <v>91007501900</v>
      </c>
      <c r="N55" s="7"/>
      <c r="O55" s="7">
        <v>89656247250</v>
      </c>
      <c r="P55" s="7"/>
      <c r="Q55" s="7">
        <f t="shared" si="1"/>
        <v>1351254650</v>
      </c>
    </row>
    <row r="56" spans="1:17">
      <c r="A56" s="1" t="s">
        <v>101</v>
      </c>
      <c r="C56" s="7">
        <v>168294</v>
      </c>
      <c r="D56" s="7"/>
      <c r="E56" s="7">
        <v>151896506387</v>
      </c>
      <c r="F56" s="7"/>
      <c r="G56" s="7">
        <v>150017629713</v>
      </c>
      <c r="H56" s="7"/>
      <c r="I56" s="7">
        <f t="shared" si="0"/>
        <v>1878876674</v>
      </c>
      <c r="J56" s="7"/>
      <c r="K56" s="7">
        <v>168294</v>
      </c>
      <c r="L56" s="7"/>
      <c r="M56" s="7">
        <v>151896506387</v>
      </c>
      <c r="N56" s="7"/>
      <c r="O56" s="7">
        <v>150017629713</v>
      </c>
      <c r="P56" s="7"/>
      <c r="Q56" s="7">
        <f t="shared" si="1"/>
        <v>1878876674</v>
      </c>
    </row>
    <row r="57" spans="1:17" ht="24.75" thickBot="1">
      <c r="C57" s="7"/>
      <c r="D57" s="7"/>
      <c r="E57" s="8">
        <f>SUM(E8:E56)</f>
        <v>5019284297293</v>
      </c>
      <c r="F57" s="7"/>
      <c r="G57" s="8">
        <f>SUM(G8:G56)</f>
        <v>5008323762079</v>
      </c>
      <c r="H57" s="7"/>
      <c r="I57" s="8">
        <f>SUM(SUM(I8:I56))</f>
        <v>10960535214</v>
      </c>
      <c r="J57" s="7"/>
      <c r="K57" s="7"/>
      <c r="L57" s="7"/>
      <c r="M57" s="8">
        <f>SUM(M8:M56)</f>
        <v>5019284297293</v>
      </c>
      <c r="N57" s="7"/>
      <c r="O57" s="8">
        <f>SUM(O8:O56)</f>
        <v>5008323762079</v>
      </c>
      <c r="P57" s="7"/>
      <c r="Q57" s="8">
        <f>SUM(Q8:Q56)</f>
        <v>10960535214</v>
      </c>
    </row>
    <row r="58" spans="1:17" ht="24.75" thickTop="1">
      <c r="I58" s="14"/>
      <c r="J58" s="14"/>
      <c r="K58" s="14"/>
      <c r="L58" s="14"/>
      <c r="M58" s="14"/>
      <c r="N58" s="14"/>
      <c r="O58" s="14"/>
      <c r="P58" s="14"/>
      <c r="Q58" s="14"/>
    </row>
    <row r="61" spans="1:17">
      <c r="I61" s="14"/>
      <c r="J61" s="14"/>
      <c r="K61" s="14"/>
      <c r="L61" s="14"/>
      <c r="M61" s="14"/>
      <c r="N61" s="14"/>
      <c r="O61" s="14"/>
      <c r="P61" s="14"/>
      <c r="Q61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2023-05-29T09:23:39Z</dcterms:created>
  <dcterms:modified xsi:type="dcterms:W3CDTF">2023-05-30T13:24:09Z</dcterms:modified>
</cp:coreProperties>
</file>