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تیر ماه\"/>
    </mc:Choice>
  </mc:AlternateContent>
  <xr:revisionPtr revIDLastSave="0" documentId="13_ncr:1_{F30C9DA9-92B0-49E8-9532-FA321B67C21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تعدیل قیمت" sheetId="4" r:id="rId4"/>
    <sheet name="سپرده" sheetId="6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  <sheet name="جمع درآمدها" sheetId="15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5" l="1"/>
  <c r="C8" i="15"/>
  <c r="C7" i="15"/>
  <c r="S50" i="11"/>
  <c r="Q50" i="11"/>
  <c r="O50" i="11"/>
  <c r="S49" i="11"/>
  <c r="M50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8" i="11"/>
  <c r="I50" i="11"/>
  <c r="E50" i="11"/>
  <c r="I49" i="11"/>
  <c r="C50" i="11"/>
  <c r="G50" i="11"/>
  <c r="E41" i="10"/>
  <c r="G41" i="10"/>
  <c r="I41" i="10"/>
  <c r="M41" i="10"/>
  <c r="O41" i="10"/>
  <c r="Q41" i="10"/>
  <c r="O40" i="10"/>
  <c r="G40" i="10"/>
  <c r="G10" i="15"/>
  <c r="K10" i="13"/>
  <c r="K9" i="13"/>
  <c r="K8" i="13"/>
  <c r="G10" i="13"/>
  <c r="G9" i="13"/>
  <c r="G8" i="13"/>
  <c r="I10" i="13"/>
  <c r="E10" i="13"/>
  <c r="I28" i="12"/>
  <c r="I29" i="12"/>
  <c r="I30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8" i="12"/>
  <c r="C31" i="12"/>
  <c r="E31" i="12"/>
  <c r="G31" i="12"/>
  <c r="K31" i="12"/>
  <c r="M31" i="12"/>
  <c r="O31" i="12"/>
  <c r="S48" i="11"/>
  <c r="I4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8" i="11"/>
  <c r="E58" i="9"/>
  <c r="G58" i="9"/>
  <c r="M58" i="9"/>
  <c r="O5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8" i="9"/>
  <c r="I9" i="9"/>
  <c r="I10" i="9"/>
  <c r="I11" i="9"/>
  <c r="I58" i="9" s="1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8" i="9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8" i="8"/>
  <c r="S24" i="8" s="1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8" i="8"/>
  <c r="Q24" i="8"/>
  <c r="O24" i="8"/>
  <c r="M24" i="8"/>
  <c r="K24" i="8"/>
  <c r="I24" i="8"/>
  <c r="S13" i="7"/>
  <c r="Q13" i="7"/>
  <c r="O13" i="7"/>
  <c r="M13" i="7"/>
  <c r="K13" i="7"/>
  <c r="I13" i="7"/>
  <c r="S10" i="6"/>
  <c r="K10" i="6"/>
  <c r="M10" i="6"/>
  <c r="O10" i="6"/>
  <c r="Q10" i="6"/>
  <c r="I8" i="4"/>
  <c r="K9" i="4"/>
  <c r="AK28" i="3"/>
  <c r="Q28" i="3"/>
  <c r="S28" i="3"/>
  <c r="W28" i="3"/>
  <c r="AA28" i="3"/>
  <c r="AG28" i="3"/>
  <c r="AI28" i="3"/>
  <c r="Y45" i="1"/>
  <c r="E45" i="1"/>
  <c r="G45" i="1"/>
  <c r="K45" i="1"/>
  <c r="O45" i="1"/>
  <c r="U45" i="1"/>
  <c r="W45" i="1"/>
  <c r="C10" i="15" l="1"/>
  <c r="U49" i="11"/>
  <c r="I31" i="12"/>
  <c r="Q31" i="12"/>
  <c r="Q58" i="9"/>
  <c r="E9" i="15" l="1"/>
  <c r="E8" i="15"/>
  <c r="E7" i="15"/>
  <c r="K50" i="11"/>
  <c r="U10" i="11"/>
  <c r="U14" i="11"/>
  <c r="U18" i="11"/>
  <c r="U22" i="11"/>
  <c r="U26" i="11"/>
  <c r="U30" i="11"/>
  <c r="U34" i="11"/>
  <c r="U38" i="11"/>
  <c r="U42" i="11"/>
  <c r="U46" i="11"/>
  <c r="U11" i="11"/>
  <c r="U19" i="11"/>
  <c r="U23" i="11"/>
  <c r="U27" i="11"/>
  <c r="U31" i="11"/>
  <c r="U35" i="11"/>
  <c r="U39" i="11"/>
  <c r="U43" i="11"/>
  <c r="U15" i="11"/>
  <c r="U12" i="11"/>
  <c r="U16" i="11"/>
  <c r="U20" i="11"/>
  <c r="U24" i="11"/>
  <c r="U28" i="11"/>
  <c r="U32" i="11"/>
  <c r="U36" i="11"/>
  <c r="U40" i="11"/>
  <c r="U44" i="11"/>
  <c r="U48" i="11"/>
  <c r="U9" i="11"/>
  <c r="U13" i="11"/>
  <c r="U17" i="11"/>
  <c r="U21" i="11"/>
  <c r="U25" i="11"/>
  <c r="U29" i="11"/>
  <c r="U33" i="11"/>
  <c r="U37" i="11"/>
  <c r="U41" i="11"/>
  <c r="U45" i="11"/>
  <c r="U8" i="11"/>
  <c r="U47" i="11"/>
  <c r="E10" i="15" l="1"/>
  <c r="U50" i="11"/>
</calcChain>
</file>

<file path=xl/sharedStrings.xml><?xml version="1.0" encoding="utf-8"?>
<sst xmlns="http://schemas.openxmlformats.org/spreadsheetml/2006/main" count="731" uniqueCount="188">
  <si>
    <t>صندوق سرمایه‌گذاری تضمین اصل سرمایه مفید</t>
  </si>
  <si>
    <t>صورت وضعیت سبد</t>
  </si>
  <si>
    <t>برای ماه منتهی به 1402/04/31</t>
  </si>
  <si>
    <t>نام شرکت</t>
  </si>
  <si>
    <t>1402/03/31</t>
  </si>
  <si>
    <t>تغییرات طی دوره</t>
  </si>
  <si>
    <t>1402/04/31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</si>
  <si>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</si>
  <si>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</si>
  <si>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</si>
  <si>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</si>
  <si>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</si>
  <si>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</si>
  <si>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</si>
  <si>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</si>
  <si>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خاورمیانه</t>
  </si>
  <si>
    <t>بین المللی توسعه ص. معادن غدیر</t>
  </si>
  <si>
    <t>پالایش نفت اصفهان</t>
  </si>
  <si>
    <t>پتروشیمی پردیس</t>
  </si>
  <si>
    <t>ح . داروپخش‌ (هلدینگ‌</t>
  </si>
  <si>
    <t>ح . سرمایه گذاری صبا تامین</t>
  </si>
  <si>
    <t>ح . سرمایه گذاری صدرتامین</t>
  </si>
  <si>
    <t>داروپخش‌ (هلدینگ‌</t>
  </si>
  <si>
    <t>داروسازی شهید قاضی</t>
  </si>
  <si>
    <t>زعفران0210نگین وحدت جام(پ)</t>
  </si>
  <si>
    <t>س.ص.بازنشستگی کارکنان بانکها</t>
  </si>
  <si>
    <t>سرمایه گذاری تامین اجتماعی</t>
  </si>
  <si>
    <t>سرمایه گذاری دارویی تامین</t>
  </si>
  <si>
    <t>سرمایه گذاری سبحان</t>
  </si>
  <si>
    <t>سرمایه گذاری صبا تامین</t>
  </si>
  <si>
    <t>سرمایه گذاری صدرتامین</t>
  </si>
  <si>
    <t>سرمایه‌ گذاری‌ البرز(هلدینگ‌</t>
  </si>
  <si>
    <t>سرمایه‌گذاری‌غدیر(هلدینگ‌</t>
  </si>
  <si>
    <t>سیمان آبیک</t>
  </si>
  <si>
    <t>سیمان خوزستان</t>
  </si>
  <si>
    <t>سیمان فارس و خوزستان</t>
  </si>
  <si>
    <t>سیمان‌ صوفیان‌</t>
  </si>
  <si>
    <t>سیمان‌هگمتان‌</t>
  </si>
  <si>
    <t>صنایع فروآلیاژ ایران</t>
  </si>
  <si>
    <t>فجر انرژی خلیج فارس</t>
  </si>
  <si>
    <t>گسترش نفت و گاز پارسیان</t>
  </si>
  <si>
    <t>مبین انرژی خلیج فارس</t>
  </si>
  <si>
    <t>نفت سپاهان</t>
  </si>
  <si>
    <t>کارخانجات‌داروپخش‌</t>
  </si>
  <si>
    <t>فولاد کاوه جنوب کیش</t>
  </si>
  <si>
    <t>سرمایه گذاری سیمان تامین</t>
  </si>
  <si>
    <t>گروه‌صنعتی‌سپاهان‌</t>
  </si>
  <si>
    <t>بانک ملت</t>
  </si>
  <si>
    <t>نیان الکترونیک</t>
  </si>
  <si>
    <t>گروه توسعه مالی مهرآیندگان</t>
  </si>
  <si>
    <t>توسعه صنایع و معادن کوثر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</si>
  <si>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</si>
  <si>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</si>
  <si>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</si>
  <si>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</si>
  <si>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</si>
  <si>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</si>
  <si>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</si>
  <si>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</si>
  <si>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</si>
  <si>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اسنادخزانه-م10بودجه99-020807</t>
  </si>
  <si>
    <t>بله</t>
  </si>
  <si>
    <t>1399/11/21</t>
  </si>
  <si>
    <t>1402/08/07</t>
  </si>
  <si>
    <t>اسنادخزانه-م20بودجه98-020806</t>
  </si>
  <si>
    <t>1399/02/20</t>
  </si>
  <si>
    <t>1402/08/06</t>
  </si>
  <si>
    <t>اسنادخزانه-م7بودجه99-020704</t>
  </si>
  <si>
    <t>1399/09/25</t>
  </si>
  <si>
    <t>1402/07/04</t>
  </si>
  <si>
    <t>گام بانک اقتصاد نوین0204</t>
  </si>
  <si>
    <t>1401/04/01</t>
  </si>
  <si>
    <t>1402/04/28</t>
  </si>
  <si>
    <t>گام بانک اقتصاد نوین0205</t>
  </si>
  <si>
    <t>1402/05/31</t>
  </si>
  <si>
    <t>گام بانک تجارت0206</t>
  </si>
  <si>
    <t>1401/07/02</t>
  </si>
  <si>
    <t>1402/06/28</t>
  </si>
  <si>
    <t>گام بانک صادرات ایران0206</t>
  </si>
  <si>
    <t>1402/06/31</t>
  </si>
  <si>
    <t>گام بانک صادرات ایران0207</t>
  </si>
  <si>
    <t>1402/07/30</t>
  </si>
  <si>
    <t>گواهی اعتبار مولد رفاه0205</t>
  </si>
  <si>
    <t>1401/06/01</t>
  </si>
  <si>
    <t>گواهی اعتبار مولد رفاه0207</t>
  </si>
  <si>
    <t>1401/08/01</t>
  </si>
  <si>
    <t>گواهی اعتبار مولد سامان0204</t>
  </si>
  <si>
    <t>1401/05/01</t>
  </si>
  <si>
    <t>گواهی اعتبار مولد سامان0206</t>
  </si>
  <si>
    <t>1401/07/01</t>
  </si>
  <si>
    <t>گواهی اعتبار مولد سامان0207</t>
  </si>
  <si>
    <t>گواهی اعتبار مولد سپه0208</t>
  </si>
  <si>
    <t>1401/09/01</t>
  </si>
  <si>
    <t>1402/08/30</t>
  </si>
  <si>
    <t>گواهی اعتبار مولد شهر0206</t>
  </si>
  <si>
    <t>گواهی اعتبارمولد رفاه0208</t>
  </si>
  <si>
    <t>گواهی اعتبارمولد صنعت020930</t>
  </si>
  <si>
    <t>1401/10/01</t>
  </si>
  <si>
    <t>1402/09/30</t>
  </si>
  <si>
    <t>مرابحه عام دولت3-ش.خ0211</t>
  </si>
  <si>
    <t>1399/03/13</t>
  </si>
  <si>
    <t>1402/11/13</t>
  </si>
  <si>
    <t>مرابحه عام دولت4-ش.خ 0206</t>
  </si>
  <si>
    <t>1399/06/12</t>
  </si>
  <si>
    <t>1402/06/12</t>
  </si>
  <si>
    <t>قیمت پایانی</t>
  </si>
  <si>
    <t>قیمت پس از تعدیل</t>
  </si>
  <si>
    <t>درصد تعدیل</t>
  </si>
  <si>
    <t>ارزش ناشی از تعدیل قیمت</t>
  </si>
  <si>
    <t>دلایل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</si>
  <si>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</si>
  <si>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</si>
  <si>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</si>
  <si>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</si>
  <si>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</si>
  <si>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</si>
  <si>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</si>
  <si>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</si>
  <si>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</si>
  <si>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پاسارگاد هفت تیر</t>
  </si>
  <si>
    <t>207-8100-16333333-1</t>
  </si>
  <si>
    <t>سپرده کوتاه مدت</t>
  </si>
  <si>
    <t>1401/05/29</t>
  </si>
  <si>
    <t>بانک خاورمیانه آفریقا</t>
  </si>
  <si>
    <t>1009-10-810-707074811</t>
  </si>
  <si>
    <t>1401/07/09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</si>
  <si>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</si>
  <si>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</si>
  <si>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</si>
  <si>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</si>
  <si>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</si>
  <si>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</si>
  <si>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</si>
  <si>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</si>
  <si>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</si>
  <si>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دولت104-ش.خ020303</t>
  </si>
  <si>
    <t/>
  </si>
  <si>
    <t>1402/03/03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</si>
  <si>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</si>
  <si>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</si>
  <si>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</si>
  <si>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</si>
  <si>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</si>
  <si>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</si>
  <si>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1402/03/08</t>
  </si>
  <si>
    <t>1402/02/25</t>
  </si>
  <si>
    <t>1402/04/12</t>
  </si>
  <si>
    <t>1402/04/30</t>
  </si>
  <si>
    <t>1402/02/20</t>
  </si>
  <si>
    <t>1402/03/02</t>
  </si>
  <si>
    <t>1402/04/17</t>
  </si>
  <si>
    <t>1402/04/21</t>
  </si>
  <si>
    <t>1402/03/04</t>
  </si>
  <si>
    <t>1402/04/14</t>
  </si>
  <si>
    <t>1402/04/19</t>
  </si>
  <si>
    <t>بهای فروش</t>
  </si>
  <si>
    <t>ارزش دفتری</t>
  </si>
  <si>
    <t>سود و زیان ناشی از تغییر قیمت</t>
  </si>
  <si>
    <t>سود و زیان ناشی از فروش</t>
  </si>
  <si>
    <t>زعفران0210نگین بهرامن(پ)</t>
  </si>
  <si>
    <t>بهار رز عالیس چناران</t>
  </si>
  <si>
    <t>ملی شیمی کشاورز</t>
  </si>
  <si>
    <t>س. الماس حکمت ایرانیان</t>
  </si>
  <si>
    <t>کشاورزی و دامپروری فجر اصفهان</t>
  </si>
  <si>
    <t>اسنادخزانه-م6بودجه99-020321</t>
  </si>
  <si>
    <t>گواهی اعتبار مولد رفاه0202</t>
  </si>
  <si>
    <t>گواهی اعتبار مولد شهر0203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</si>
  <si>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</si>
  <si>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</si>
  <si>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</si>
  <si>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</si>
  <si>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</si>
  <si>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</si>
  <si>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</si>
  <si>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</si>
  <si>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</si>
  <si>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</si>
  <si>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</si>
  <si>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</si>
  <si>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</si>
  <si>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</si>
  <si>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</si>
  <si>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1402/04/01</t>
  </si>
  <si>
    <t>جلوگیری از نوسانات ناگهانی</t>
  </si>
  <si>
    <t>-</t>
  </si>
  <si>
    <t xml:space="preserve">از ابتدای سال مالی </t>
  </si>
  <si>
    <t>تا پایان ماه</t>
  </si>
  <si>
    <t>اختیارخ شستا-865-1402/06/08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</si>
</sst>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7" fontId="2" fillId="0" borderId="0" xfId="0" applyNumberFormat="1" applyFont="1"/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9" fontId="2" fillId="0" borderId="0" xfId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0</xdr:rowOff>
        </xdr:from>
        <xdr:to>
          <xdr:col>11</xdr:col>
          <xdr:colOff>476250</xdr:colOff>
          <xdr:row>32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43E6541-A123-FB55-F323-EA5BF20F2B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1F7EB-F789-483C-A780-DFA570BF23AA}">
  <dimension ref="A1"/>
  <sheetViews>
    <sheetView rightToLeft="1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19050</xdr:colOff>
                <xdr:row>0</xdr:row>
                <xdr:rowOff>0</xdr:rowOff>
              </from>
              <to>
                <xdr:col>11</xdr:col>
                <xdr:colOff>466725</xdr:colOff>
                <xdr:row>32</xdr:row>
                <xdr:rowOff>152400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51"/>
  <sheetViews>
    <sheetView rightToLeft="1" workbookViewId="0">
      <selection activeCell="S9" sqref="S9"/>
    </sheetView>
  </sheetViews>
  <sheetFormatPr defaultRowHeight="24"/>
  <cols>
    <col min="1" max="1" width="30.57031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8554687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6.7109375" style="1" bestFit="1" customWidth="1"/>
    <col min="18" max="18" width="1" style="1" customWidth="1"/>
    <col min="19" max="19" width="18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24" width="20.5703125" style="1" customWidth="1"/>
    <col min="25" max="16384" width="9.140625" style="1"/>
  </cols>
  <sheetData>
    <row r="2" spans="1:21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24.75">
      <c r="A3" s="15" t="s">
        <v>126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6" spans="1:21" ht="24.75">
      <c r="A6" s="15" t="s">
        <v>3</v>
      </c>
      <c r="C6" s="16" t="s">
        <v>128</v>
      </c>
      <c r="D6" s="16" t="s">
        <v>128</v>
      </c>
      <c r="E6" s="16" t="s">
        <v>128</v>
      </c>
      <c r="F6" s="16" t="s">
        <v>128</v>
      </c>
      <c r="G6" s="16" t="s">
        <v>128</v>
      </c>
      <c r="H6" s="16" t="s">
        <v>128</v>
      </c>
      <c r="I6" s="16" t="s">
        <v>128</v>
      </c>
      <c r="J6" s="16" t="s">
        <v>128</v>
      </c>
      <c r="K6" s="16" t="s">
        <v>128</v>
      </c>
      <c r="M6" s="16" t="s">
        <v>129</v>
      </c>
      <c r="N6" s="16" t="s">
        <v>129</v>
      </c>
      <c r="O6" s="16" t="s">
        <v>129</v>
      </c>
      <c r="P6" s="16" t="s">
        <v>129</v>
      </c>
      <c r="Q6" s="16" t="s">
        <v>129</v>
      </c>
      <c r="R6" s="16" t="s">
        <v>129</v>
      </c>
      <c r="S6" s="16" t="s">
        <v>129</v>
      </c>
      <c r="T6" s="16" t="s">
        <v>129</v>
      </c>
      <c r="U6" s="16" t="s">
        <v>129</v>
      </c>
    </row>
    <row r="7" spans="1:21" ht="24.75">
      <c r="A7" s="16" t="s">
        <v>3</v>
      </c>
      <c r="C7" s="16" t="s">
        <v>167</v>
      </c>
      <c r="E7" s="16" t="s">
        <v>168</v>
      </c>
      <c r="G7" s="16" t="s">
        <v>169</v>
      </c>
      <c r="I7" s="16" t="s">
        <v>116</v>
      </c>
      <c r="K7" s="16" t="s">
        <v>170</v>
      </c>
      <c r="M7" s="16" t="s">
        <v>167</v>
      </c>
      <c r="O7" s="16" t="s">
        <v>168</v>
      </c>
      <c r="Q7" s="16" t="s">
        <v>169</v>
      </c>
      <c r="S7" s="16" t="s">
        <v>116</v>
      </c>
      <c r="U7" s="16" t="s">
        <v>170</v>
      </c>
    </row>
    <row r="8" spans="1:21">
      <c r="A8" s="1" t="s">
        <v>18</v>
      </c>
      <c r="C8" s="7">
        <v>0</v>
      </c>
      <c r="D8" s="7"/>
      <c r="E8" s="7">
        <v>-9510897751</v>
      </c>
      <c r="F8" s="7"/>
      <c r="G8" s="7">
        <v>-3316741861</v>
      </c>
      <c r="H8" s="7"/>
      <c r="I8" s="7">
        <f>G8+E8+C8</f>
        <v>-12827639612</v>
      </c>
      <c r="J8" s="7"/>
      <c r="K8" s="9">
        <f>I8/$I$50</f>
        <v>9.7802006999712129E-2</v>
      </c>
      <c r="L8" s="7"/>
      <c r="M8" s="7">
        <v>0</v>
      </c>
      <c r="N8" s="7"/>
      <c r="O8" s="7">
        <v>-23123989915</v>
      </c>
      <c r="P8" s="7"/>
      <c r="Q8" s="7">
        <v>-3316741861</v>
      </c>
      <c r="R8" s="7"/>
      <c r="S8" s="7">
        <f>Q8+O8+M8</f>
        <v>-26440731776</v>
      </c>
      <c r="U8" s="9">
        <f>S8/$S$50</f>
        <v>0.10230322402554279</v>
      </c>
    </row>
    <row r="9" spans="1:21">
      <c r="A9" s="1" t="s">
        <v>24</v>
      </c>
      <c r="C9" s="7">
        <v>0</v>
      </c>
      <c r="D9" s="7"/>
      <c r="E9" s="7">
        <v>0</v>
      </c>
      <c r="F9" s="7"/>
      <c r="G9" s="7">
        <v>3277303089</v>
      </c>
      <c r="H9" s="7"/>
      <c r="I9" s="7">
        <f t="shared" ref="I9:I47" si="0">G9+E9+C9</f>
        <v>3277303089</v>
      </c>
      <c r="J9" s="7"/>
      <c r="K9" s="9">
        <f t="shared" ref="K9:K49" si="1">I9/$I$50</f>
        <v>-2.4987201803729327E-2</v>
      </c>
      <c r="L9" s="7"/>
      <c r="M9" s="7">
        <v>0</v>
      </c>
      <c r="N9" s="7"/>
      <c r="O9" s="7">
        <v>0</v>
      </c>
      <c r="P9" s="7"/>
      <c r="Q9" s="7">
        <v>3260282533</v>
      </c>
      <c r="R9" s="7"/>
      <c r="S9" s="7">
        <f t="shared" ref="S9:S47" si="2">Q9+O9+M9</f>
        <v>3260282533</v>
      </c>
      <c r="U9" s="9">
        <f t="shared" ref="U9:U49" si="3">S9/$S$50</f>
        <v>-1.2614530383868264E-2</v>
      </c>
    </row>
    <row r="10" spans="1:21">
      <c r="A10" s="1" t="s">
        <v>37</v>
      </c>
      <c r="C10" s="7">
        <v>0</v>
      </c>
      <c r="D10" s="7"/>
      <c r="E10" s="7">
        <v>244809011</v>
      </c>
      <c r="F10" s="7"/>
      <c r="G10" s="7">
        <v>1682267</v>
      </c>
      <c r="H10" s="7"/>
      <c r="I10" s="7">
        <f t="shared" si="0"/>
        <v>246491278</v>
      </c>
      <c r="J10" s="7"/>
      <c r="K10" s="9">
        <f t="shared" si="1"/>
        <v>-1.8793279531935129E-3</v>
      </c>
      <c r="L10" s="7"/>
      <c r="M10" s="7">
        <v>3677567612</v>
      </c>
      <c r="N10" s="7"/>
      <c r="O10" s="7">
        <v>-4278002408</v>
      </c>
      <c r="P10" s="7"/>
      <c r="Q10" s="7">
        <v>-30657899</v>
      </c>
      <c r="R10" s="7"/>
      <c r="S10" s="7">
        <f t="shared" si="2"/>
        <v>-631092695</v>
      </c>
      <c r="U10" s="9">
        <f t="shared" si="3"/>
        <v>2.4417938922579895E-3</v>
      </c>
    </row>
    <row r="11" spans="1:21">
      <c r="A11" s="1" t="s">
        <v>50</v>
      </c>
      <c r="C11" s="7">
        <v>0</v>
      </c>
      <c r="D11" s="7"/>
      <c r="E11" s="7">
        <v>0</v>
      </c>
      <c r="F11" s="7"/>
      <c r="G11" s="7">
        <v>3203252307</v>
      </c>
      <c r="H11" s="7"/>
      <c r="I11" s="7">
        <f t="shared" si="0"/>
        <v>3203252307</v>
      </c>
      <c r="J11" s="7"/>
      <c r="K11" s="9">
        <f t="shared" si="1"/>
        <v>-2.4422615073936643E-2</v>
      </c>
      <c r="L11" s="7"/>
      <c r="M11" s="7">
        <v>0</v>
      </c>
      <c r="N11" s="7"/>
      <c r="O11" s="7">
        <v>0</v>
      </c>
      <c r="P11" s="7"/>
      <c r="Q11" s="7">
        <v>3203252307</v>
      </c>
      <c r="R11" s="7"/>
      <c r="S11" s="7">
        <f t="shared" si="2"/>
        <v>3203252307</v>
      </c>
      <c r="U11" s="9">
        <f t="shared" si="3"/>
        <v>-1.2393871741129747E-2</v>
      </c>
    </row>
    <row r="12" spans="1:21">
      <c r="A12" s="1" t="s">
        <v>159</v>
      </c>
      <c r="C12" s="7">
        <v>0</v>
      </c>
      <c r="D12" s="7"/>
      <c r="E12" s="7">
        <v>0</v>
      </c>
      <c r="F12" s="7"/>
      <c r="G12" s="7">
        <v>0</v>
      </c>
      <c r="H12" s="7"/>
      <c r="I12" s="7">
        <f t="shared" si="0"/>
        <v>0</v>
      </c>
      <c r="J12" s="7"/>
      <c r="K12" s="9">
        <f t="shared" si="1"/>
        <v>0</v>
      </c>
      <c r="L12" s="7"/>
      <c r="M12" s="7">
        <v>0</v>
      </c>
      <c r="N12" s="7"/>
      <c r="O12" s="7">
        <v>0</v>
      </c>
      <c r="P12" s="7"/>
      <c r="Q12" s="7">
        <v>-39624664</v>
      </c>
      <c r="R12" s="7"/>
      <c r="S12" s="7">
        <f t="shared" si="2"/>
        <v>-39624664</v>
      </c>
      <c r="U12" s="9">
        <f t="shared" si="3"/>
        <v>1.5331386863537541E-4</v>
      </c>
    </row>
    <row r="13" spans="1:21">
      <c r="A13" s="1" t="s">
        <v>22</v>
      </c>
      <c r="C13" s="7">
        <v>0</v>
      </c>
      <c r="D13" s="7"/>
      <c r="E13" s="7">
        <v>-93734113</v>
      </c>
      <c r="F13" s="7"/>
      <c r="G13" s="7">
        <v>0</v>
      </c>
      <c r="H13" s="7"/>
      <c r="I13" s="7">
        <f t="shared" si="0"/>
        <v>-93734113</v>
      </c>
      <c r="J13" s="7"/>
      <c r="K13" s="9">
        <f t="shared" si="1"/>
        <v>7.1465870986599147E-4</v>
      </c>
      <c r="L13" s="7"/>
      <c r="M13" s="7">
        <v>0</v>
      </c>
      <c r="N13" s="7"/>
      <c r="O13" s="7">
        <v>-798961355</v>
      </c>
      <c r="P13" s="7"/>
      <c r="Q13" s="7">
        <v>-832080283</v>
      </c>
      <c r="R13" s="7"/>
      <c r="S13" s="7">
        <f t="shared" si="2"/>
        <v>-1631041638</v>
      </c>
      <c r="U13" s="9">
        <f t="shared" si="3"/>
        <v>6.3107488665937843E-3</v>
      </c>
    </row>
    <row r="14" spans="1:21">
      <c r="A14" s="1" t="s">
        <v>160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f t="shared" si="0"/>
        <v>0</v>
      </c>
      <c r="J14" s="7"/>
      <c r="K14" s="9">
        <f t="shared" si="1"/>
        <v>0</v>
      </c>
      <c r="L14" s="7"/>
      <c r="M14" s="7">
        <v>0</v>
      </c>
      <c r="N14" s="7"/>
      <c r="O14" s="7">
        <v>0</v>
      </c>
      <c r="P14" s="7"/>
      <c r="Q14" s="7">
        <v>11369053955</v>
      </c>
      <c r="R14" s="7"/>
      <c r="S14" s="7">
        <f t="shared" si="2"/>
        <v>11369053955</v>
      </c>
      <c r="U14" s="9">
        <f t="shared" si="3"/>
        <v>-4.398860377883243E-2</v>
      </c>
    </row>
    <row r="15" spans="1:21">
      <c r="A15" s="1" t="s">
        <v>38</v>
      </c>
      <c r="C15" s="7">
        <v>6635851692</v>
      </c>
      <c r="D15" s="7"/>
      <c r="E15" s="7">
        <v>-11254236027</v>
      </c>
      <c r="F15" s="7"/>
      <c r="G15" s="7">
        <v>0</v>
      </c>
      <c r="H15" s="7"/>
      <c r="I15" s="7">
        <f t="shared" si="0"/>
        <v>-4618384335</v>
      </c>
      <c r="J15" s="7"/>
      <c r="K15" s="9">
        <f t="shared" si="1"/>
        <v>3.5212032043407768E-2</v>
      </c>
      <c r="L15" s="7"/>
      <c r="M15" s="7">
        <v>6635851692</v>
      </c>
      <c r="N15" s="7"/>
      <c r="O15" s="7">
        <v>-19713674888</v>
      </c>
      <c r="P15" s="7"/>
      <c r="Q15" s="7">
        <v>-101411850</v>
      </c>
      <c r="R15" s="7"/>
      <c r="S15" s="7">
        <f t="shared" si="2"/>
        <v>-13179235046</v>
      </c>
      <c r="U15" s="9">
        <f t="shared" si="3"/>
        <v>5.0992470511729254E-2</v>
      </c>
    </row>
    <row r="16" spans="1:21">
      <c r="A16" s="1" t="s">
        <v>31</v>
      </c>
      <c r="C16" s="7">
        <v>0</v>
      </c>
      <c r="D16" s="7"/>
      <c r="E16" s="7">
        <v>-3030128870</v>
      </c>
      <c r="F16" s="7"/>
      <c r="G16" s="7">
        <v>0</v>
      </c>
      <c r="H16" s="7"/>
      <c r="I16" s="7">
        <f t="shared" si="0"/>
        <v>-3030128870</v>
      </c>
      <c r="J16" s="7"/>
      <c r="K16" s="9">
        <f t="shared" si="1"/>
        <v>2.3102666890995112E-2</v>
      </c>
      <c r="L16" s="7"/>
      <c r="M16" s="7">
        <v>1619796651</v>
      </c>
      <c r="N16" s="7"/>
      <c r="O16" s="7">
        <v>-6164786929</v>
      </c>
      <c r="P16" s="7"/>
      <c r="Q16" s="7">
        <v>107613756</v>
      </c>
      <c r="R16" s="7"/>
      <c r="S16" s="7">
        <f t="shared" si="2"/>
        <v>-4437376522</v>
      </c>
      <c r="U16" s="9">
        <f t="shared" si="3"/>
        <v>1.7168886559633844E-2</v>
      </c>
    </row>
    <row r="17" spans="1:21">
      <c r="A17" s="1" t="s">
        <v>45</v>
      </c>
      <c r="C17" s="7">
        <v>0</v>
      </c>
      <c r="D17" s="7"/>
      <c r="E17" s="7">
        <v>110792222</v>
      </c>
      <c r="F17" s="7"/>
      <c r="G17" s="7">
        <v>0</v>
      </c>
      <c r="H17" s="7"/>
      <c r="I17" s="7">
        <f t="shared" si="0"/>
        <v>110792222</v>
      </c>
      <c r="J17" s="7"/>
      <c r="K17" s="9">
        <f t="shared" si="1"/>
        <v>-8.4471516189315752E-4</v>
      </c>
      <c r="L17" s="7"/>
      <c r="M17" s="7">
        <v>0</v>
      </c>
      <c r="N17" s="7"/>
      <c r="O17" s="7">
        <v>110792222</v>
      </c>
      <c r="P17" s="7"/>
      <c r="Q17" s="7">
        <v>1449282285</v>
      </c>
      <c r="R17" s="7"/>
      <c r="S17" s="7">
        <f t="shared" si="2"/>
        <v>1560074507</v>
      </c>
      <c r="U17" s="9">
        <f t="shared" si="3"/>
        <v>-6.0361662127304365E-3</v>
      </c>
    </row>
    <row r="18" spans="1:21">
      <c r="A18" s="1" t="s">
        <v>36</v>
      </c>
      <c r="C18" s="7">
        <v>0</v>
      </c>
      <c r="D18" s="7"/>
      <c r="E18" s="7">
        <v>-1367812800</v>
      </c>
      <c r="F18" s="7"/>
      <c r="G18" s="7">
        <v>0</v>
      </c>
      <c r="H18" s="7"/>
      <c r="I18" s="7">
        <f t="shared" si="0"/>
        <v>-1367812800</v>
      </c>
      <c r="J18" s="7"/>
      <c r="K18" s="9">
        <f t="shared" si="1"/>
        <v>1.0428640115111448E-2</v>
      </c>
      <c r="L18" s="7"/>
      <c r="M18" s="7">
        <v>2605003309</v>
      </c>
      <c r="N18" s="7"/>
      <c r="O18" s="7">
        <v>-6377824829</v>
      </c>
      <c r="P18" s="7"/>
      <c r="Q18" s="7">
        <v>22641683</v>
      </c>
      <c r="R18" s="7"/>
      <c r="S18" s="7">
        <f t="shared" si="2"/>
        <v>-3750179837</v>
      </c>
      <c r="U18" s="9">
        <f t="shared" si="3"/>
        <v>1.4510017772992385E-2</v>
      </c>
    </row>
    <row r="19" spans="1:21">
      <c r="A19" s="1" t="s">
        <v>161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9">
        <f t="shared" si="1"/>
        <v>0</v>
      </c>
      <c r="L19" s="7"/>
      <c r="M19" s="7">
        <v>0</v>
      </c>
      <c r="N19" s="7"/>
      <c r="O19" s="7">
        <v>0</v>
      </c>
      <c r="P19" s="7"/>
      <c r="Q19" s="7">
        <v>-136067833</v>
      </c>
      <c r="R19" s="7"/>
      <c r="S19" s="7">
        <f t="shared" si="2"/>
        <v>-136067833</v>
      </c>
      <c r="U19" s="9">
        <f t="shared" si="3"/>
        <v>5.2646719916823017E-4</v>
      </c>
    </row>
    <row r="20" spans="1:21">
      <c r="A20" s="1" t="s">
        <v>162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9">
        <f t="shared" si="1"/>
        <v>0</v>
      </c>
      <c r="L20" s="7"/>
      <c r="M20" s="7">
        <v>0</v>
      </c>
      <c r="N20" s="7"/>
      <c r="O20" s="7">
        <v>0</v>
      </c>
      <c r="P20" s="7"/>
      <c r="Q20" s="7">
        <v>8441070120</v>
      </c>
      <c r="R20" s="7"/>
      <c r="S20" s="7">
        <f t="shared" si="2"/>
        <v>8441070120</v>
      </c>
      <c r="U20" s="9">
        <f t="shared" si="3"/>
        <v>-3.26597877402739E-2</v>
      </c>
    </row>
    <row r="21" spans="1:21">
      <c r="A21" s="1" t="s">
        <v>33</v>
      </c>
      <c r="C21" s="7">
        <v>0</v>
      </c>
      <c r="D21" s="7"/>
      <c r="E21" s="7">
        <v>2539621514</v>
      </c>
      <c r="F21" s="7"/>
      <c r="G21" s="7">
        <v>0</v>
      </c>
      <c r="H21" s="7"/>
      <c r="I21" s="7">
        <f t="shared" si="0"/>
        <v>2539621514</v>
      </c>
      <c r="J21" s="7"/>
      <c r="K21" s="9">
        <f t="shared" si="1"/>
        <v>-1.9362882697179371E-2</v>
      </c>
      <c r="L21" s="7"/>
      <c r="M21" s="7">
        <v>5826368567</v>
      </c>
      <c r="N21" s="7"/>
      <c r="O21" s="7">
        <v>2735565296</v>
      </c>
      <c r="P21" s="7"/>
      <c r="Q21" s="7">
        <v>283960505</v>
      </c>
      <c r="R21" s="7"/>
      <c r="S21" s="7">
        <f t="shared" si="2"/>
        <v>8845894368</v>
      </c>
      <c r="U21" s="9">
        <f t="shared" si="3"/>
        <v>-3.4226114500250635E-2</v>
      </c>
    </row>
    <row r="22" spans="1:21">
      <c r="A22" s="1" t="s">
        <v>163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9">
        <f t="shared" si="1"/>
        <v>0</v>
      </c>
      <c r="L22" s="7"/>
      <c r="M22" s="7">
        <v>0</v>
      </c>
      <c r="N22" s="7"/>
      <c r="O22" s="7">
        <v>0</v>
      </c>
      <c r="P22" s="7"/>
      <c r="Q22" s="7">
        <v>5815601015</v>
      </c>
      <c r="R22" s="7"/>
      <c r="S22" s="7">
        <f t="shared" si="2"/>
        <v>5815601015</v>
      </c>
      <c r="U22" s="9">
        <f t="shared" si="3"/>
        <v>-2.2501447332132985E-2</v>
      </c>
    </row>
    <row r="23" spans="1:21">
      <c r="A23" s="1" t="s">
        <v>16</v>
      </c>
      <c r="C23" s="7">
        <v>0</v>
      </c>
      <c r="D23" s="7"/>
      <c r="E23" s="7">
        <v>2118787753</v>
      </c>
      <c r="F23" s="7"/>
      <c r="G23" s="7">
        <v>0</v>
      </c>
      <c r="H23" s="7"/>
      <c r="I23" s="7">
        <f t="shared" si="0"/>
        <v>2118787753</v>
      </c>
      <c r="J23" s="7"/>
      <c r="K23" s="9">
        <f t="shared" si="1"/>
        <v>-1.6154312166359788E-2</v>
      </c>
      <c r="L23" s="7"/>
      <c r="M23" s="7">
        <v>0</v>
      </c>
      <c r="N23" s="7"/>
      <c r="O23" s="7">
        <v>-6398900937</v>
      </c>
      <c r="P23" s="7"/>
      <c r="Q23" s="7">
        <v>-304382356</v>
      </c>
      <c r="R23" s="7"/>
      <c r="S23" s="7">
        <f t="shared" si="2"/>
        <v>-6703283293</v>
      </c>
      <c r="U23" s="9">
        <f t="shared" si="3"/>
        <v>2.5936025456486111E-2</v>
      </c>
    </row>
    <row r="24" spans="1:21">
      <c r="A24" s="1" t="s">
        <v>28</v>
      </c>
      <c r="C24" s="7">
        <v>0</v>
      </c>
      <c r="D24" s="7"/>
      <c r="E24" s="7">
        <v>703764592</v>
      </c>
      <c r="F24" s="7"/>
      <c r="G24" s="7">
        <v>0</v>
      </c>
      <c r="H24" s="7"/>
      <c r="I24" s="7">
        <f t="shared" si="0"/>
        <v>703764592</v>
      </c>
      <c r="J24" s="7"/>
      <c r="K24" s="9">
        <f t="shared" si="1"/>
        <v>-5.3657252335452925E-3</v>
      </c>
      <c r="L24" s="7"/>
      <c r="M24" s="7">
        <v>0</v>
      </c>
      <c r="N24" s="7"/>
      <c r="O24" s="7">
        <v>-7125108871</v>
      </c>
      <c r="P24" s="7"/>
      <c r="Q24" s="7">
        <v>-37086225</v>
      </c>
      <c r="R24" s="7"/>
      <c r="S24" s="7">
        <f t="shared" si="2"/>
        <v>-7162195096</v>
      </c>
      <c r="U24" s="9">
        <f t="shared" si="3"/>
        <v>2.7711625216281302E-2</v>
      </c>
    </row>
    <row r="25" spans="1:21">
      <c r="A25" s="1" t="s">
        <v>46</v>
      </c>
      <c r="C25" s="7">
        <v>3992914039</v>
      </c>
      <c r="D25" s="7"/>
      <c r="E25" s="7">
        <v>-7029510495</v>
      </c>
      <c r="F25" s="7"/>
      <c r="G25" s="7">
        <v>0</v>
      </c>
      <c r="H25" s="7"/>
      <c r="I25" s="7">
        <f t="shared" si="0"/>
        <v>-3036596456</v>
      </c>
      <c r="J25" s="7"/>
      <c r="K25" s="9">
        <f t="shared" si="1"/>
        <v>2.3151977825069961E-2</v>
      </c>
      <c r="L25" s="7"/>
      <c r="M25" s="7">
        <v>3992914039</v>
      </c>
      <c r="N25" s="7"/>
      <c r="O25" s="7">
        <v>-7029510495</v>
      </c>
      <c r="P25" s="7"/>
      <c r="Q25" s="7">
        <v>0</v>
      </c>
      <c r="R25" s="7"/>
      <c r="S25" s="7">
        <f t="shared" si="2"/>
        <v>-3036596456</v>
      </c>
      <c r="U25" s="9">
        <f t="shared" si="3"/>
        <v>1.1749054834984356E-2</v>
      </c>
    </row>
    <row r="26" spans="1:21">
      <c r="A26" s="1" t="s">
        <v>43</v>
      </c>
      <c r="C26" s="7">
        <v>0</v>
      </c>
      <c r="D26" s="7"/>
      <c r="E26" s="7">
        <v>10861809726</v>
      </c>
      <c r="F26" s="7"/>
      <c r="G26" s="7">
        <v>0</v>
      </c>
      <c r="H26" s="7"/>
      <c r="I26" s="7">
        <f t="shared" si="0"/>
        <v>10861809726</v>
      </c>
      <c r="J26" s="7"/>
      <c r="K26" s="9">
        <f t="shared" si="1"/>
        <v>-8.2813894292604426E-2</v>
      </c>
      <c r="L26" s="7"/>
      <c r="M26" s="7">
        <v>6743601864</v>
      </c>
      <c r="N26" s="7"/>
      <c r="O26" s="7">
        <v>6202137924</v>
      </c>
      <c r="P26" s="7"/>
      <c r="Q26" s="7">
        <v>0</v>
      </c>
      <c r="R26" s="7"/>
      <c r="S26" s="7">
        <f t="shared" si="2"/>
        <v>12945739788</v>
      </c>
      <c r="U26" s="9">
        <f t="shared" si="3"/>
        <v>-5.0089041745443819E-2</v>
      </c>
    </row>
    <row r="27" spans="1:21">
      <c r="A27" s="1" t="s">
        <v>35</v>
      </c>
      <c r="C27" s="7">
        <v>2135192525</v>
      </c>
      <c r="D27" s="7"/>
      <c r="E27" s="7">
        <v>-4230196375</v>
      </c>
      <c r="F27" s="7"/>
      <c r="G27" s="7">
        <v>0</v>
      </c>
      <c r="H27" s="7"/>
      <c r="I27" s="7">
        <f t="shared" si="0"/>
        <v>-2095003850</v>
      </c>
      <c r="J27" s="7"/>
      <c r="K27" s="9">
        <f t="shared" si="1"/>
        <v>1.597297612028702E-2</v>
      </c>
      <c r="L27" s="7"/>
      <c r="M27" s="7">
        <v>2135192525</v>
      </c>
      <c r="N27" s="7"/>
      <c r="O27" s="7">
        <v>-2147226261</v>
      </c>
      <c r="P27" s="7"/>
      <c r="Q27" s="7">
        <v>0</v>
      </c>
      <c r="R27" s="7"/>
      <c r="S27" s="7">
        <f t="shared" si="2"/>
        <v>-12033736</v>
      </c>
      <c r="U27" s="9">
        <f t="shared" si="3"/>
        <v>4.6560359989343708E-5</v>
      </c>
    </row>
    <row r="28" spans="1:21">
      <c r="A28" s="1" t="s">
        <v>17</v>
      </c>
      <c r="C28" s="7">
        <v>9627850299</v>
      </c>
      <c r="D28" s="7"/>
      <c r="E28" s="7">
        <v>-20827841132</v>
      </c>
      <c r="F28" s="7"/>
      <c r="G28" s="7">
        <v>0</v>
      </c>
      <c r="H28" s="7"/>
      <c r="I28" s="7">
        <f t="shared" si="0"/>
        <v>-11199990833</v>
      </c>
      <c r="J28" s="7"/>
      <c r="K28" s="9">
        <f t="shared" si="1"/>
        <v>8.5392294683822437E-2</v>
      </c>
      <c r="L28" s="7"/>
      <c r="M28" s="7">
        <v>9627850299</v>
      </c>
      <c r="N28" s="7"/>
      <c r="O28" s="7">
        <v>-24972458332</v>
      </c>
      <c r="P28" s="7"/>
      <c r="Q28" s="7">
        <v>0</v>
      </c>
      <c r="R28" s="7"/>
      <c r="S28" s="7">
        <f t="shared" si="2"/>
        <v>-15344608033</v>
      </c>
      <c r="U28" s="9">
        <f t="shared" si="3"/>
        <v>5.9370628864706294E-2</v>
      </c>
    </row>
    <row r="29" spans="1:21">
      <c r="A29" s="1" t="s">
        <v>42</v>
      </c>
      <c r="C29" s="7">
        <v>8418865684</v>
      </c>
      <c r="D29" s="7"/>
      <c r="E29" s="7">
        <v>-16495274722</v>
      </c>
      <c r="F29" s="7"/>
      <c r="G29" s="7">
        <v>0</v>
      </c>
      <c r="H29" s="7"/>
      <c r="I29" s="7">
        <f t="shared" si="0"/>
        <v>-8076409038</v>
      </c>
      <c r="J29" s="7"/>
      <c r="K29" s="9">
        <f t="shared" si="1"/>
        <v>6.1577112949765825E-2</v>
      </c>
      <c r="L29" s="7"/>
      <c r="M29" s="7">
        <v>8418865684</v>
      </c>
      <c r="N29" s="7"/>
      <c r="O29" s="7">
        <v>-22576177344</v>
      </c>
      <c r="P29" s="7"/>
      <c r="Q29" s="7">
        <v>0</v>
      </c>
      <c r="R29" s="7"/>
      <c r="S29" s="7">
        <f t="shared" si="2"/>
        <v>-14157311660</v>
      </c>
      <c r="U29" s="9">
        <f t="shared" si="3"/>
        <v>5.477679810916021E-2</v>
      </c>
    </row>
    <row r="30" spans="1:21">
      <c r="A30" s="1" t="s">
        <v>34</v>
      </c>
      <c r="C30" s="7">
        <v>0</v>
      </c>
      <c r="D30" s="7"/>
      <c r="E30" s="7">
        <v>-2840504982</v>
      </c>
      <c r="F30" s="7"/>
      <c r="G30" s="7">
        <v>0</v>
      </c>
      <c r="H30" s="7"/>
      <c r="I30" s="7">
        <f t="shared" si="0"/>
        <v>-2840504982</v>
      </c>
      <c r="J30" s="7"/>
      <c r="K30" s="9">
        <f t="shared" si="1"/>
        <v>2.1656914018101832E-2</v>
      </c>
      <c r="L30" s="7"/>
      <c r="M30" s="7">
        <v>3784354948</v>
      </c>
      <c r="N30" s="7"/>
      <c r="O30" s="7">
        <v>22499049</v>
      </c>
      <c r="P30" s="7"/>
      <c r="Q30" s="7">
        <v>0</v>
      </c>
      <c r="R30" s="7"/>
      <c r="S30" s="7">
        <f t="shared" si="2"/>
        <v>3806853997</v>
      </c>
      <c r="U30" s="9">
        <f t="shared" si="3"/>
        <v>-1.4729298742069127E-2</v>
      </c>
    </row>
    <row r="31" spans="1:21">
      <c r="A31" s="1" t="s">
        <v>41</v>
      </c>
      <c r="C31" s="7">
        <v>18438832418</v>
      </c>
      <c r="D31" s="7"/>
      <c r="E31" s="7">
        <v>-22555699578</v>
      </c>
      <c r="F31" s="7"/>
      <c r="G31" s="7">
        <v>0</v>
      </c>
      <c r="H31" s="7"/>
      <c r="I31" s="7">
        <f t="shared" si="0"/>
        <v>-4116867160</v>
      </c>
      <c r="J31" s="7"/>
      <c r="K31" s="9">
        <f t="shared" si="1"/>
        <v>3.1388305485488176E-2</v>
      </c>
      <c r="L31" s="7"/>
      <c r="M31" s="7">
        <v>18438832418</v>
      </c>
      <c r="N31" s="7"/>
      <c r="O31" s="7">
        <v>-62130938475</v>
      </c>
      <c r="P31" s="7"/>
      <c r="Q31" s="7">
        <v>0</v>
      </c>
      <c r="R31" s="7"/>
      <c r="S31" s="7">
        <f t="shared" si="2"/>
        <v>-43692106057</v>
      </c>
      <c r="U31" s="9">
        <f t="shared" si="3"/>
        <v>0.16905142232690701</v>
      </c>
    </row>
    <row r="32" spans="1:21">
      <c r="A32" s="1" t="s">
        <v>15</v>
      </c>
      <c r="C32" s="7">
        <v>6492000637</v>
      </c>
      <c r="D32" s="7"/>
      <c r="E32" s="7">
        <v>1766877140</v>
      </c>
      <c r="F32" s="7"/>
      <c r="G32" s="7">
        <v>0</v>
      </c>
      <c r="H32" s="7"/>
      <c r="I32" s="7">
        <f t="shared" si="0"/>
        <v>8258877777</v>
      </c>
      <c r="J32" s="7"/>
      <c r="K32" s="9">
        <f t="shared" si="1"/>
        <v>-6.2968312689444528E-2</v>
      </c>
      <c r="L32" s="7"/>
      <c r="M32" s="7">
        <v>6492000637</v>
      </c>
      <c r="N32" s="7"/>
      <c r="O32" s="7">
        <v>-6806294197</v>
      </c>
      <c r="P32" s="7"/>
      <c r="Q32" s="7">
        <v>0</v>
      </c>
      <c r="R32" s="7"/>
      <c r="S32" s="7">
        <f t="shared" si="2"/>
        <v>-314293560</v>
      </c>
      <c r="U32" s="9">
        <f t="shared" si="3"/>
        <v>1.2160497202142707E-3</v>
      </c>
    </row>
    <row r="33" spans="1:21">
      <c r="A33" s="1" t="s">
        <v>39</v>
      </c>
      <c r="C33" s="7">
        <v>16248084643</v>
      </c>
      <c r="D33" s="7"/>
      <c r="E33" s="7">
        <v>-27758690354</v>
      </c>
      <c r="F33" s="7"/>
      <c r="G33" s="7">
        <v>0</v>
      </c>
      <c r="H33" s="7"/>
      <c r="I33" s="7">
        <f t="shared" si="0"/>
        <v>-11510605711</v>
      </c>
      <c r="J33" s="7"/>
      <c r="K33" s="9">
        <f t="shared" si="1"/>
        <v>8.7760521371759007E-2</v>
      </c>
      <c r="L33" s="7"/>
      <c r="M33" s="7">
        <v>16248084643</v>
      </c>
      <c r="N33" s="7"/>
      <c r="O33" s="7">
        <v>-41413274880</v>
      </c>
      <c r="P33" s="7"/>
      <c r="Q33" s="7">
        <v>0</v>
      </c>
      <c r="R33" s="7"/>
      <c r="S33" s="7">
        <f t="shared" si="2"/>
        <v>-25165190237</v>
      </c>
      <c r="U33" s="9">
        <f t="shared" si="3"/>
        <v>9.736795926344384E-2</v>
      </c>
    </row>
    <row r="34" spans="1:21">
      <c r="A34" s="1" t="s">
        <v>23</v>
      </c>
      <c r="C34" s="7">
        <v>0</v>
      </c>
      <c r="D34" s="7"/>
      <c r="E34" s="7">
        <v>1165968959</v>
      </c>
      <c r="F34" s="7"/>
      <c r="G34" s="7">
        <v>0</v>
      </c>
      <c r="H34" s="7"/>
      <c r="I34" s="7">
        <f t="shared" si="0"/>
        <v>1165968959</v>
      </c>
      <c r="J34" s="7"/>
      <c r="K34" s="9">
        <f t="shared" si="1"/>
        <v>-8.8897184313541551E-3</v>
      </c>
      <c r="L34" s="7"/>
      <c r="M34" s="7">
        <v>1540050508</v>
      </c>
      <c r="N34" s="7"/>
      <c r="O34" s="7">
        <v>133253595</v>
      </c>
      <c r="P34" s="7"/>
      <c r="Q34" s="7">
        <v>0</v>
      </c>
      <c r="R34" s="7"/>
      <c r="S34" s="7">
        <f t="shared" si="2"/>
        <v>1673304103</v>
      </c>
      <c r="U34" s="9">
        <f t="shared" si="3"/>
        <v>-6.4742687896199372E-3</v>
      </c>
    </row>
    <row r="35" spans="1:21">
      <c r="A35" s="1" t="s">
        <v>48</v>
      </c>
      <c r="C35" s="7">
        <v>415553219</v>
      </c>
      <c r="D35" s="7"/>
      <c r="E35" s="7">
        <v>-1703458568</v>
      </c>
      <c r="F35" s="7"/>
      <c r="G35" s="7">
        <v>0</v>
      </c>
      <c r="H35" s="7"/>
      <c r="I35" s="7">
        <f t="shared" si="0"/>
        <v>-1287905349</v>
      </c>
      <c r="J35" s="7"/>
      <c r="K35" s="9">
        <f t="shared" si="1"/>
        <v>9.81940027688585E-3</v>
      </c>
      <c r="L35" s="7"/>
      <c r="M35" s="7">
        <v>415553219</v>
      </c>
      <c r="N35" s="7"/>
      <c r="O35" s="7">
        <v>-1703458568</v>
      </c>
      <c r="P35" s="7"/>
      <c r="Q35" s="7">
        <v>0</v>
      </c>
      <c r="R35" s="7"/>
      <c r="S35" s="7">
        <f t="shared" si="2"/>
        <v>-1287905349</v>
      </c>
      <c r="U35" s="9">
        <f t="shared" si="3"/>
        <v>4.9831022287377203E-3</v>
      </c>
    </row>
    <row r="36" spans="1:21">
      <c r="A36" s="1" t="s">
        <v>25</v>
      </c>
      <c r="C36" s="7">
        <v>0</v>
      </c>
      <c r="D36" s="7"/>
      <c r="E36" s="7">
        <v>2315184386</v>
      </c>
      <c r="F36" s="7"/>
      <c r="G36" s="7">
        <v>0</v>
      </c>
      <c r="H36" s="7"/>
      <c r="I36" s="7">
        <f t="shared" si="0"/>
        <v>2315184386</v>
      </c>
      <c r="J36" s="7"/>
      <c r="K36" s="9">
        <f t="shared" si="1"/>
        <v>-1.7651702602665558E-2</v>
      </c>
      <c r="L36" s="7"/>
      <c r="M36" s="7">
        <v>0</v>
      </c>
      <c r="N36" s="7"/>
      <c r="O36" s="7">
        <v>-4051705863</v>
      </c>
      <c r="P36" s="7"/>
      <c r="Q36" s="7">
        <v>0</v>
      </c>
      <c r="R36" s="7"/>
      <c r="S36" s="7">
        <f t="shared" si="2"/>
        <v>-4051705863</v>
      </c>
      <c r="U36" s="9">
        <f t="shared" si="3"/>
        <v>1.5676667956835227E-2</v>
      </c>
    </row>
    <row r="37" spans="1:21">
      <c r="A37" s="1" t="s">
        <v>26</v>
      </c>
      <c r="C37" s="7">
        <v>0</v>
      </c>
      <c r="D37" s="7"/>
      <c r="E37" s="7">
        <v>-19579157761</v>
      </c>
      <c r="F37" s="7"/>
      <c r="G37" s="7">
        <v>0</v>
      </c>
      <c r="H37" s="7"/>
      <c r="I37" s="7">
        <f t="shared" si="0"/>
        <v>-19579157761</v>
      </c>
      <c r="J37" s="7"/>
      <c r="K37" s="9">
        <f t="shared" si="1"/>
        <v>0.14927773014440296</v>
      </c>
      <c r="L37" s="7"/>
      <c r="M37" s="7">
        <v>0</v>
      </c>
      <c r="N37" s="7"/>
      <c r="O37" s="7">
        <v>-35815317789</v>
      </c>
      <c r="P37" s="7"/>
      <c r="Q37" s="7">
        <v>0</v>
      </c>
      <c r="R37" s="7"/>
      <c r="S37" s="7">
        <f t="shared" si="2"/>
        <v>-35815317789</v>
      </c>
      <c r="U37" s="9">
        <f t="shared" si="3"/>
        <v>0.13857492713722369</v>
      </c>
    </row>
    <row r="38" spans="1:21">
      <c r="A38" s="1" t="s">
        <v>29</v>
      </c>
      <c r="C38" s="7">
        <v>0</v>
      </c>
      <c r="D38" s="7"/>
      <c r="E38" s="7">
        <v>-7821169598</v>
      </c>
      <c r="F38" s="7"/>
      <c r="G38" s="7">
        <v>0</v>
      </c>
      <c r="H38" s="7"/>
      <c r="I38" s="7">
        <f t="shared" si="0"/>
        <v>-7821169598</v>
      </c>
      <c r="J38" s="7"/>
      <c r="K38" s="9">
        <f t="shared" si="1"/>
        <v>5.9631086225244323E-2</v>
      </c>
      <c r="L38" s="7"/>
      <c r="M38" s="7">
        <v>0</v>
      </c>
      <c r="N38" s="7"/>
      <c r="O38" s="7">
        <v>-15320099387</v>
      </c>
      <c r="P38" s="7"/>
      <c r="Q38" s="7">
        <v>0</v>
      </c>
      <c r="R38" s="7"/>
      <c r="S38" s="7">
        <f t="shared" si="2"/>
        <v>-15320099387</v>
      </c>
      <c r="U38" s="9">
        <f t="shared" si="3"/>
        <v>5.9275801175233019E-2</v>
      </c>
    </row>
    <row r="39" spans="1:21">
      <c r="A39" s="1" t="s">
        <v>47</v>
      </c>
      <c r="C39" s="7">
        <v>0</v>
      </c>
      <c r="D39" s="7"/>
      <c r="E39" s="7">
        <v>-20425787464</v>
      </c>
      <c r="F39" s="7"/>
      <c r="G39" s="7">
        <v>0</v>
      </c>
      <c r="H39" s="7"/>
      <c r="I39" s="7">
        <f t="shared" si="0"/>
        <v>-20425787464</v>
      </c>
      <c r="J39" s="7"/>
      <c r="K39" s="9">
        <f t="shared" si="1"/>
        <v>0.15573270445327819</v>
      </c>
      <c r="L39" s="7"/>
      <c r="M39" s="7">
        <v>0</v>
      </c>
      <c r="N39" s="7"/>
      <c r="O39" s="7">
        <v>-20425787464</v>
      </c>
      <c r="P39" s="7"/>
      <c r="Q39" s="7">
        <v>0</v>
      </c>
      <c r="R39" s="7"/>
      <c r="S39" s="7">
        <f t="shared" si="2"/>
        <v>-20425787464</v>
      </c>
      <c r="U39" s="9">
        <f t="shared" si="3"/>
        <v>7.9030487073147013E-2</v>
      </c>
    </row>
    <row r="40" spans="1:21">
      <c r="A40" s="1" t="s">
        <v>19</v>
      </c>
      <c r="C40" s="7">
        <v>0</v>
      </c>
      <c r="D40" s="7"/>
      <c r="E40" s="7">
        <v>-1462420832</v>
      </c>
      <c r="F40" s="7"/>
      <c r="G40" s="7">
        <v>0</v>
      </c>
      <c r="H40" s="7"/>
      <c r="I40" s="7">
        <f t="shared" si="0"/>
        <v>-1462420832</v>
      </c>
      <c r="J40" s="7"/>
      <c r="K40" s="9">
        <f t="shared" si="1"/>
        <v>1.114996186157189E-2</v>
      </c>
      <c r="L40" s="7"/>
      <c r="M40" s="7">
        <v>0</v>
      </c>
      <c r="N40" s="7"/>
      <c r="O40" s="7">
        <v>1727139369</v>
      </c>
      <c r="P40" s="7"/>
      <c r="Q40" s="7">
        <v>0</v>
      </c>
      <c r="R40" s="7"/>
      <c r="S40" s="7">
        <f t="shared" si="2"/>
        <v>1727139369</v>
      </c>
      <c r="U40" s="9">
        <f t="shared" si="3"/>
        <v>-6.6825656448178637E-3</v>
      </c>
    </row>
    <row r="41" spans="1:21">
      <c r="A41" s="1" t="s">
        <v>40</v>
      </c>
      <c r="C41" s="7">
        <v>0</v>
      </c>
      <c r="D41" s="7"/>
      <c r="E41" s="7">
        <v>-18574502973</v>
      </c>
      <c r="F41" s="7"/>
      <c r="G41" s="7">
        <v>0</v>
      </c>
      <c r="H41" s="7"/>
      <c r="I41" s="7">
        <f t="shared" si="0"/>
        <v>-18574502973</v>
      </c>
      <c r="J41" s="7"/>
      <c r="K41" s="9">
        <f t="shared" si="1"/>
        <v>0.14161792229352191</v>
      </c>
      <c r="L41" s="7"/>
      <c r="M41" s="7">
        <v>0</v>
      </c>
      <c r="N41" s="7"/>
      <c r="O41" s="7">
        <v>-29214889432</v>
      </c>
      <c r="P41" s="7"/>
      <c r="Q41" s="7">
        <v>0</v>
      </c>
      <c r="R41" s="7"/>
      <c r="S41" s="7">
        <f t="shared" si="2"/>
        <v>-29214889432</v>
      </c>
      <c r="U41" s="9">
        <f t="shared" si="3"/>
        <v>0.11303686311572675</v>
      </c>
    </row>
    <row r="42" spans="1:21">
      <c r="A42" s="1" t="s">
        <v>20</v>
      </c>
      <c r="C42" s="7">
        <v>0</v>
      </c>
      <c r="D42" s="7"/>
      <c r="E42" s="7">
        <v>-3912486939</v>
      </c>
      <c r="F42" s="7"/>
      <c r="G42" s="7">
        <v>0</v>
      </c>
      <c r="H42" s="7"/>
      <c r="I42" s="7">
        <f t="shared" si="0"/>
        <v>-3912486939</v>
      </c>
      <c r="J42" s="7"/>
      <c r="K42" s="9">
        <f t="shared" si="1"/>
        <v>2.98300456333681E-2</v>
      </c>
      <c r="L42" s="7"/>
      <c r="M42" s="7">
        <v>0</v>
      </c>
      <c r="N42" s="7"/>
      <c r="O42" s="7">
        <v>393861994</v>
      </c>
      <c r="P42" s="7"/>
      <c r="Q42" s="7">
        <v>0</v>
      </c>
      <c r="R42" s="7"/>
      <c r="S42" s="7">
        <f t="shared" si="2"/>
        <v>393861994</v>
      </c>
      <c r="U42" s="9">
        <f t="shared" si="3"/>
        <v>-1.5239121272695971E-3</v>
      </c>
    </row>
    <row r="43" spans="1:21">
      <c r="A43" s="1" t="s">
        <v>49</v>
      </c>
      <c r="C43" s="7">
        <v>0</v>
      </c>
      <c r="D43" s="7"/>
      <c r="E43" s="7">
        <v>-303125621</v>
      </c>
      <c r="F43" s="7"/>
      <c r="G43" s="7">
        <v>0</v>
      </c>
      <c r="H43" s="7"/>
      <c r="I43" s="7">
        <f t="shared" si="0"/>
        <v>-303125621</v>
      </c>
      <c r="J43" s="7"/>
      <c r="K43" s="9">
        <f t="shared" si="1"/>
        <v>2.3111262089948775E-3</v>
      </c>
      <c r="L43" s="7"/>
      <c r="M43" s="7">
        <v>0</v>
      </c>
      <c r="N43" s="7"/>
      <c r="O43" s="7">
        <v>-303125621</v>
      </c>
      <c r="P43" s="7"/>
      <c r="Q43" s="7">
        <v>0</v>
      </c>
      <c r="R43" s="7"/>
      <c r="S43" s="7">
        <f t="shared" si="2"/>
        <v>-303125621</v>
      </c>
      <c r="U43" s="9">
        <f t="shared" si="3"/>
        <v>1.1728392608707191E-3</v>
      </c>
    </row>
    <row r="44" spans="1:21">
      <c r="A44" s="1" t="s">
        <v>44</v>
      </c>
      <c r="C44" s="7">
        <v>0</v>
      </c>
      <c r="D44" s="7"/>
      <c r="E44" s="7">
        <v>2341612980</v>
      </c>
      <c r="F44" s="7"/>
      <c r="G44" s="7">
        <v>0</v>
      </c>
      <c r="H44" s="7"/>
      <c r="I44" s="7">
        <f t="shared" si="0"/>
        <v>2341612980</v>
      </c>
      <c r="J44" s="7"/>
      <c r="K44" s="9">
        <f t="shared" si="1"/>
        <v>-1.7853202614636784E-2</v>
      </c>
      <c r="L44" s="7"/>
      <c r="M44" s="7">
        <v>0</v>
      </c>
      <c r="N44" s="7"/>
      <c r="O44" s="7">
        <v>2341612980</v>
      </c>
      <c r="P44" s="7"/>
      <c r="Q44" s="7">
        <v>0</v>
      </c>
      <c r="R44" s="7"/>
      <c r="S44" s="7">
        <f t="shared" si="2"/>
        <v>2341612980</v>
      </c>
      <c r="U44" s="9">
        <f t="shared" si="3"/>
        <v>-9.0600577663096388E-3</v>
      </c>
    </row>
    <row r="45" spans="1:21">
      <c r="A45" s="1" t="s">
        <v>32</v>
      </c>
      <c r="C45" s="7">
        <v>0</v>
      </c>
      <c r="D45" s="7"/>
      <c r="E45" s="7">
        <v>-27522997145</v>
      </c>
      <c r="F45" s="7"/>
      <c r="G45" s="7">
        <v>0</v>
      </c>
      <c r="H45" s="7"/>
      <c r="I45" s="7">
        <f t="shared" si="0"/>
        <v>-27522997145</v>
      </c>
      <c r="J45" s="7"/>
      <c r="K45" s="9">
        <f t="shared" si="1"/>
        <v>0.2098440898596978</v>
      </c>
      <c r="L45" s="7"/>
      <c r="M45" s="7">
        <v>0</v>
      </c>
      <c r="N45" s="7"/>
      <c r="O45" s="7">
        <v>-42179743848</v>
      </c>
      <c r="P45" s="7"/>
      <c r="Q45" s="7">
        <v>0</v>
      </c>
      <c r="R45" s="7"/>
      <c r="S45" s="7">
        <f t="shared" si="2"/>
        <v>-42179743848</v>
      </c>
      <c r="U45" s="9">
        <f t="shared" si="3"/>
        <v>0.16319986227229727</v>
      </c>
    </row>
    <row r="46" spans="1:21">
      <c r="A46" s="1" t="s">
        <v>21</v>
      </c>
      <c r="C46" s="7">
        <v>0</v>
      </c>
      <c r="D46" s="7"/>
      <c r="E46" s="7">
        <v>-430210425</v>
      </c>
      <c r="F46" s="7"/>
      <c r="G46" s="7">
        <v>0</v>
      </c>
      <c r="H46" s="7"/>
      <c r="I46" s="7">
        <f t="shared" si="0"/>
        <v>-430210425</v>
      </c>
      <c r="J46" s="7"/>
      <c r="K46" s="9">
        <f t="shared" si="1"/>
        <v>3.2800612014262072E-3</v>
      </c>
      <c r="L46" s="7"/>
      <c r="M46" s="7">
        <v>0</v>
      </c>
      <c r="N46" s="7"/>
      <c r="O46" s="7">
        <v>2441009142</v>
      </c>
      <c r="P46" s="7"/>
      <c r="Q46" s="7">
        <v>0</v>
      </c>
      <c r="R46" s="7"/>
      <c r="S46" s="7">
        <f t="shared" si="2"/>
        <v>2441009142</v>
      </c>
      <c r="U46" s="9">
        <f t="shared" si="3"/>
        <v>-9.4446366771548766E-3</v>
      </c>
    </row>
    <row r="47" spans="1:21">
      <c r="A47" s="1" t="s">
        <v>27</v>
      </c>
      <c r="C47" s="7">
        <v>0</v>
      </c>
      <c r="D47" s="7"/>
      <c r="E47" s="7">
        <v>657894053</v>
      </c>
      <c r="F47" s="7"/>
      <c r="G47" s="7">
        <v>0</v>
      </c>
      <c r="H47" s="7"/>
      <c r="I47" s="7">
        <f t="shared" si="0"/>
        <v>657894053</v>
      </c>
      <c r="J47" s="7"/>
      <c r="K47" s="9">
        <f t="shared" si="1"/>
        <v>-5.0159936451896463E-3</v>
      </c>
      <c r="L47" s="7"/>
      <c r="M47" s="7">
        <v>0</v>
      </c>
      <c r="N47" s="7"/>
      <c r="O47" s="7">
        <v>856428200</v>
      </c>
      <c r="P47" s="7"/>
      <c r="Q47" s="7">
        <v>0</v>
      </c>
      <c r="R47" s="7"/>
      <c r="S47" s="7">
        <f t="shared" si="2"/>
        <v>856428200</v>
      </c>
      <c r="U47" s="9">
        <f t="shared" si="3"/>
        <v>-3.3136513296473887E-3</v>
      </c>
    </row>
    <row r="48" spans="1:21">
      <c r="A48" s="1" t="s">
        <v>30</v>
      </c>
      <c r="C48" s="7">
        <v>0</v>
      </c>
      <c r="D48" s="7"/>
      <c r="E48" s="7">
        <v>-3160411040</v>
      </c>
      <c r="F48" s="7"/>
      <c r="G48" s="7">
        <v>0</v>
      </c>
      <c r="H48" s="7"/>
      <c r="I48" s="7">
        <f>G48+E48+C48</f>
        <v>-3160411040</v>
      </c>
      <c r="J48" s="7"/>
      <c r="K48" s="9">
        <f t="shared" si="1"/>
        <v>2.4095979619422402E-2</v>
      </c>
      <c r="L48" s="7"/>
      <c r="M48" s="7">
        <v>0</v>
      </c>
      <c r="N48" s="7"/>
      <c r="O48" s="7">
        <v>-13140093103</v>
      </c>
      <c r="P48" s="7"/>
      <c r="Q48" s="7">
        <v>0</v>
      </c>
      <c r="R48" s="7"/>
      <c r="S48" s="7">
        <f>Q48+O48+M48</f>
        <v>-13140093103</v>
      </c>
      <c r="U48" s="9">
        <f t="shared" si="3"/>
        <v>5.0841024364268288E-2</v>
      </c>
    </row>
    <row r="49" spans="1:21">
      <c r="A49" s="1" t="s">
        <v>187</v>
      </c>
      <c r="C49" s="7">
        <v>0</v>
      </c>
      <c r="D49" s="7"/>
      <c r="E49" s="7">
        <v>0</v>
      </c>
      <c r="F49" s="7"/>
      <c r="G49" s="7">
        <v>333224629</v>
      </c>
      <c r="H49" s="7"/>
      <c r="I49" s="7">
        <f>G49+E49+C49</f>
        <v>333224629</v>
      </c>
      <c r="J49" s="7"/>
      <c r="K49" s="9">
        <f t="shared" si="1"/>
        <v>-2.5406106254690182E-3</v>
      </c>
      <c r="L49" s="7"/>
      <c r="M49" s="7">
        <v>0</v>
      </c>
      <c r="N49" s="7"/>
      <c r="O49" s="7">
        <v>0</v>
      </c>
      <c r="P49" s="7"/>
      <c r="Q49" s="7">
        <v>435926708</v>
      </c>
      <c r="R49" s="7"/>
      <c r="S49" s="7">
        <f>Q49+O49+M49</f>
        <v>435926708</v>
      </c>
      <c r="U49" s="9">
        <f t="shared" si="3"/>
        <v>-1.6866669215154393E-3</v>
      </c>
    </row>
    <row r="50" spans="1:21" ht="24.75" thickBot="1">
      <c r="C50" s="8">
        <f>SUM(C8:C49)</f>
        <v>72405145156</v>
      </c>
      <c r="D50" s="7"/>
      <c r="E50" s="8">
        <f>SUM(E8:E49)</f>
        <v>-207063133229</v>
      </c>
      <c r="F50" s="7"/>
      <c r="G50" s="8">
        <f>SUM(G8:G49)</f>
        <v>3498720431</v>
      </c>
      <c r="H50" s="7"/>
      <c r="I50" s="8">
        <f>SUM(I8:I49)</f>
        <v>-131159267642</v>
      </c>
      <c r="J50" s="7"/>
      <c r="K50" s="14">
        <f>SUM(K8:K49)</f>
        <v>1</v>
      </c>
      <c r="L50" s="7"/>
      <c r="M50" s="8">
        <f>SUM(M8:M49)</f>
        <v>98201888615</v>
      </c>
      <c r="N50" s="7"/>
      <c r="O50" s="8">
        <f>SUM(O8:O49)</f>
        <v>-386247051420</v>
      </c>
      <c r="P50" s="7"/>
      <c r="Q50" s="8">
        <f>SUM(Q8:Q49)</f>
        <v>29590631896</v>
      </c>
      <c r="R50" s="7"/>
      <c r="S50" s="8">
        <f>SUM(S8:S49)</f>
        <v>-258454530909</v>
      </c>
      <c r="U50" s="10">
        <f>SUM(U8:U49)</f>
        <v>1</v>
      </c>
    </row>
    <row r="51" spans="1:21" ht="24.75" thickTop="1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3"/>
  <sheetViews>
    <sheetView rightToLeft="1" topLeftCell="A13" workbookViewId="0">
      <selection activeCell="E39" sqref="E39"/>
    </sheetView>
  </sheetViews>
  <sheetFormatPr defaultRowHeight="24"/>
  <cols>
    <col min="1" max="1" width="32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15.570312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16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.75">
      <c r="A3" s="15" t="s">
        <v>126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.75">
      <c r="A6" s="15" t="s">
        <v>130</v>
      </c>
      <c r="C6" s="16" t="s">
        <v>128</v>
      </c>
      <c r="D6" s="16" t="s">
        <v>128</v>
      </c>
      <c r="E6" s="16" t="s">
        <v>128</v>
      </c>
      <c r="F6" s="16" t="s">
        <v>128</v>
      </c>
      <c r="G6" s="16" t="s">
        <v>128</v>
      </c>
      <c r="H6" s="16" t="s">
        <v>128</v>
      </c>
      <c r="I6" s="16" t="s">
        <v>128</v>
      </c>
      <c r="K6" s="16" t="s">
        <v>129</v>
      </c>
      <c r="L6" s="16" t="s">
        <v>129</v>
      </c>
      <c r="M6" s="16" t="s">
        <v>129</v>
      </c>
      <c r="N6" s="16" t="s">
        <v>129</v>
      </c>
      <c r="O6" s="16" t="s">
        <v>129</v>
      </c>
      <c r="P6" s="16" t="s">
        <v>129</v>
      </c>
      <c r="Q6" s="16" t="s">
        <v>129</v>
      </c>
    </row>
    <row r="7" spans="1:17" ht="24.75">
      <c r="A7" s="16" t="s">
        <v>130</v>
      </c>
      <c r="C7" s="16" t="s">
        <v>171</v>
      </c>
      <c r="E7" s="16" t="s">
        <v>168</v>
      </c>
      <c r="G7" s="16" t="s">
        <v>169</v>
      </c>
      <c r="I7" s="16" t="s">
        <v>172</v>
      </c>
      <c r="K7" s="16" t="s">
        <v>171</v>
      </c>
      <c r="M7" s="16" t="s">
        <v>168</v>
      </c>
      <c r="O7" s="16" t="s">
        <v>169</v>
      </c>
      <c r="Q7" s="16" t="s">
        <v>172</v>
      </c>
    </row>
    <row r="8" spans="1:17">
      <c r="A8" s="1" t="s">
        <v>99</v>
      </c>
      <c r="C8" s="7">
        <v>819419104</v>
      </c>
      <c r="D8" s="7"/>
      <c r="E8" s="7">
        <v>-2390033496</v>
      </c>
      <c r="F8" s="7"/>
      <c r="G8" s="7">
        <v>2175829715</v>
      </c>
      <c r="H8" s="7"/>
      <c r="I8" s="7">
        <f>G8+E8+C8</f>
        <v>605215323</v>
      </c>
      <c r="J8" s="7"/>
      <c r="K8" s="7">
        <v>3959134038</v>
      </c>
      <c r="L8" s="7"/>
      <c r="M8" s="7">
        <v>58084137</v>
      </c>
      <c r="N8" s="7"/>
      <c r="O8" s="7">
        <v>2175829715</v>
      </c>
      <c r="P8" s="7"/>
      <c r="Q8" s="7">
        <f>K8+M8+O8</f>
        <v>6193047890</v>
      </c>
    </row>
    <row r="9" spans="1:17">
      <c r="A9" s="1" t="s">
        <v>86</v>
      </c>
      <c r="C9" s="7">
        <v>0</v>
      </c>
      <c r="D9" s="7"/>
      <c r="E9" s="7">
        <v>0</v>
      </c>
      <c r="F9" s="7"/>
      <c r="G9" s="7">
        <v>5014437183</v>
      </c>
      <c r="H9" s="7"/>
      <c r="I9" s="7">
        <f t="shared" ref="I9:I27" si="0">G9+E9+C9</f>
        <v>5014437183</v>
      </c>
      <c r="J9" s="7"/>
      <c r="K9" s="7">
        <v>0</v>
      </c>
      <c r="L9" s="7"/>
      <c r="M9" s="7">
        <v>0</v>
      </c>
      <c r="N9" s="7"/>
      <c r="O9" s="7">
        <v>5014437183</v>
      </c>
      <c r="P9" s="7"/>
      <c r="Q9" s="7">
        <f t="shared" ref="Q9:Q30" si="1">K9+M9+O9</f>
        <v>5014437183</v>
      </c>
    </row>
    <row r="10" spans="1:17">
      <c r="A10" s="1" t="s">
        <v>73</v>
      </c>
      <c r="C10" s="7">
        <v>0</v>
      </c>
      <c r="D10" s="7"/>
      <c r="E10" s="7">
        <v>3239096776</v>
      </c>
      <c r="F10" s="7"/>
      <c r="G10" s="7">
        <v>6436631931</v>
      </c>
      <c r="H10" s="7"/>
      <c r="I10" s="7">
        <f t="shared" si="0"/>
        <v>9675728707</v>
      </c>
      <c r="J10" s="7"/>
      <c r="K10" s="7">
        <v>0</v>
      </c>
      <c r="L10" s="7"/>
      <c r="M10" s="7">
        <v>24117835767</v>
      </c>
      <c r="N10" s="7"/>
      <c r="O10" s="7">
        <v>7567550079</v>
      </c>
      <c r="P10" s="7"/>
      <c r="Q10" s="7">
        <f t="shared" si="1"/>
        <v>31685385846</v>
      </c>
    </row>
    <row r="11" spans="1:17">
      <c r="A11" s="1" t="s">
        <v>70</v>
      </c>
      <c r="C11" s="7">
        <v>0</v>
      </c>
      <c r="D11" s="7"/>
      <c r="E11" s="7">
        <v>0</v>
      </c>
      <c r="F11" s="7"/>
      <c r="G11" s="7">
        <v>6793725842</v>
      </c>
      <c r="H11" s="7"/>
      <c r="I11" s="7">
        <f t="shared" si="0"/>
        <v>6793725842</v>
      </c>
      <c r="J11" s="7"/>
      <c r="K11" s="7">
        <v>0</v>
      </c>
      <c r="L11" s="7"/>
      <c r="M11" s="7">
        <v>0</v>
      </c>
      <c r="N11" s="7"/>
      <c r="O11" s="7">
        <v>6793725842</v>
      </c>
      <c r="P11" s="7"/>
      <c r="Q11" s="7">
        <f t="shared" si="1"/>
        <v>6793725842</v>
      </c>
    </row>
    <row r="12" spans="1:17">
      <c r="A12" s="1" t="s">
        <v>91</v>
      </c>
      <c r="C12" s="7">
        <v>0</v>
      </c>
      <c r="D12" s="7"/>
      <c r="E12" s="7">
        <v>0</v>
      </c>
      <c r="F12" s="7"/>
      <c r="G12" s="7">
        <v>7774629881</v>
      </c>
      <c r="H12" s="7"/>
      <c r="I12" s="7">
        <f t="shared" si="0"/>
        <v>7774629881</v>
      </c>
      <c r="J12" s="7"/>
      <c r="K12" s="7">
        <v>0</v>
      </c>
      <c r="L12" s="7"/>
      <c r="M12" s="7">
        <v>0</v>
      </c>
      <c r="N12" s="7"/>
      <c r="O12" s="7">
        <v>7774629881</v>
      </c>
      <c r="P12" s="7"/>
      <c r="Q12" s="7">
        <f t="shared" si="1"/>
        <v>7774629881</v>
      </c>
    </row>
    <row r="13" spans="1:17">
      <c r="A13" s="1" t="s">
        <v>90</v>
      </c>
      <c r="C13" s="7">
        <v>0</v>
      </c>
      <c r="D13" s="7"/>
      <c r="E13" s="7">
        <v>-2797773084</v>
      </c>
      <c r="F13" s="7"/>
      <c r="G13" s="7">
        <v>7381626016</v>
      </c>
      <c r="H13" s="7"/>
      <c r="I13" s="7">
        <f t="shared" si="0"/>
        <v>4583852932</v>
      </c>
      <c r="J13" s="7"/>
      <c r="K13" s="7">
        <v>0</v>
      </c>
      <c r="L13" s="7"/>
      <c r="M13" s="7">
        <v>6748237633</v>
      </c>
      <c r="N13" s="7"/>
      <c r="O13" s="7">
        <v>7381626016</v>
      </c>
      <c r="P13" s="7"/>
      <c r="Q13" s="7">
        <f t="shared" si="1"/>
        <v>14129863649</v>
      </c>
    </row>
    <row r="14" spans="1:17">
      <c r="A14" s="1" t="s">
        <v>80</v>
      </c>
      <c r="C14" s="7">
        <v>0</v>
      </c>
      <c r="D14" s="7"/>
      <c r="E14" s="7">
        <v>-8694805488</v>
      </c>
      <c r="F14" s="7"/>
      <c r="G14" s="7">
        <v>18355399730</v>
      </c>
      <c r="H14" s="7"/>
      <c r="I14" s="7">
        <f t="shared" si="0"/>
        <v>9660594242</v>
      </c>
      <c r="J14" s="7"/>
      <c r="K14" s="7">
        <v>0</v>
      </c>
      <c r="L14" s="7"/>
      <c r="M14" s="7">
        <v>11366008359</v>
      </c>
      <c r="N14" s="7"/>
      <c r="O14" s="7">
        <v>18355399730</v>
      </c>
      <c r="P14" s="7"/>
      <c r="Q14" s="7">
        <f t="shared" si="1"/>
        <v>29721408089</v>
      </c>
    </row>
    <row r="15" spans="1:17">
      <c r="A15" s="1" t="s">
        <v>95</v>
      </c>
      <c r="C15" s="7">
        <v>0</v>
      </c>
      <c r="D15" s="7"/>
      <c r="E15" s="7">
        <v>-12922415785</v>
      </c>
      <c r="F15" s="7"/>
      <c r="G15" s="7">
        <v>21416364070</v>
      </c>
      <c r="H15" s="7"/>
      <c r="I15" s="7">
        <f t="shared" si="0"/>
        <v>8493948285</v>
      </c>
      <c r="J15" s="7"/>
      <c r="K15" s="7">
        <v>0</v>
      </c>
      <c r="L15" s="7"/>
      <c r="M15" s="7">
        <v>8860980528</v>
      </c>
      <c r="N15" s="7"/>
      <c r="O15" s="7">
        <v>23888649498</v>
      </c>
      <c r="P15" s="7"/>
      <c r="Q15" s="7">
        <f t="shared" si="1"/>
        <v>32749630026</v>
      </c>
    </row>
    <row r="16" spans="1:17">
      <c r="A16" s="1" t="s">
        <v>164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0"/>
        <v>0</v>
      </c>
      <c r="J16" s="7"/>
      <c r="K16" s="7">
        <v>0</v>
      </c>
      <c r="L16" s="7"/>
      <c r="M16" s="7">
        <v>0</v>
      </c>
      <c r="N16" s="7"/>
      <c r="O16" s="7">
        <v>4799829908</v>
      </c>
      <c r="P16" s="7"/>
      <c r="Q16" s="7">
        <f t="shared" si="1"/>
        <v>4799829908</v>
      </c>
    </row>
    <row r="17" spans="1:17">
      <c r="A17" s="1" t="s">
        <v>135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7">
        <v>685331507</v>
      </c>
      <c r="L17" s="7"/>
      <c r="M17" s="7">
        <v>0</v>
      </c>
      <c r="N17" s="7"/>
      <c r="O17" s="7">
        <v>225773220</v>
      </c>
      <c r="P17" s="7"/>
      <c r="Q17" s="7">
        <f t="shared" si="1"/>
        <v>911104727</v>
      </c>
    </row>
    <row r="18" spans="1:17">
      <c r="A18" s="1" t="s">
        <v>165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7">
        <v>0</v>
      </c>
      <c r="L18" s="7"/>
      <c r="M18" s="7">
        <v>0</v>
      </c>
      <c r="N18" s="7"/>
      <c r="O18" s="7">
        <v>2643555469</v>
      </c>
      <c r="P18" s="7"/>
      <c r="Q18" s="7">
        <f t="shared" si="1"/>
        <v>2643555469</v>
      </c>
    </row>
    <row r="19" spans="1:17">
      <c r="A19" s="1" t="s">
        <v>166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7">
        <v>0</v>
      </c>
      <c r="L19" s="7"/>
      <c r="M19" s="7">
        <v>0</v>
      </c>
      <c r="N19" s="7"/>
      <c r="O19" s="7">
        <v>4931389410</v>
      </c>
      <c r="P19" s="7"/>
      <c r="Q19" s="7">
        <f t="shared" si="1"/>
        <v>4931389410</v>
      </c>
    </row>
    <row r="20" spans="1:17">
      <c r="A20" s="1" t="s">
        <v>75</v>
      </c>
      <c r="C20" s="7">
        <v>0</v>
      </c>
      <c r="D20" s="7"/>
      <c r="E20" s="7">
        <v>2608100390</v>
      </c>
      <c r="F20" s="7"/>
      <c r="G20" s="7">
        <v>0</v>
      </c>
      <c r="H20" s="7"/>
      <c r="I20" s="7">
        <f t="shared" si="0"/>
        <v>2608100390</v>
      </c>
      <c r="J20" s="7"/>
      <c r="K20" s="7">
        <v>0</v>
      </c>
      <c r="L20" s="7"/>
      <c r="M20" s="7">
        <v>8275883327</v>
      </c>
      <c r="N20" s="7"/>
      <c r="O20" s="7">
        <v>502224227</v>
      </c>
      <c r="P20" s="7"/>
      <c r="Q20" s="7">
        <f t="shared" si="1"/>
        <v>8778107554</v>
      </c>
    </row>
    <row r="21" spans="1:17">
      <c r="A21" s="1" t="s">
        <v>84</v>
      </c>
      <c r="C21" s="7">
        <v>0</v>
      </c>
      <c r="D21" s="7"/>
      <c r="E21" s="7">
        <v>2173790689</v>
      </c>
      <c r="F21" s="7"/>
      <c r="G21" s="7">
        <v>0</v>
      </c>
      <c r="H21" s="7"/>
      <c r="I21" s="7">
        <f t="shared" si="0"/>
        <v>2173790689</v>
      </c>
      <c r="J21" s="7"/>
      <c r="K21" s="7">
        <v>0</v>
      </c>
      <c r="L21" s="7"/>
      <c r="M21" s="7">
        <v>5117921047</v>
      </c>
      <c r="N21" s="7"/>
      <c r="O21" s="7">
        <v>132699922</v>
      </c>
      <c r="P21" s="7"/>
      <c r="Q21" s="7">
        <f t="shared" si="1"/>
        <v>5250620969</v>
      </c>
    </row>
    <row r="22" spans="1:17">
      <c r="A22" s="1" t="s">
        <v>78</v>
      </c>
      <c r="C22" s="7">
        <v>0</v>
      </c>
      <c r="D22" s="7"/>
      <c r="E22" s="7">
        <v>2533177058</v>
      </c>
      <c r="F22" s="7"/>
      <c r="G22" s="7">
        <v>0</v>
      </c>
      <c r="H22" s="7"/>
      <c r="I22" s="7">
        <f t="shared" si="0"/>
        <v>2533177058</v>
      </c>
      <c r="J22" s="7"/>
      <c r="K22" s="7">
        <v>0</v>
      </c>
      <c r="L22" s="7"/>
      <c r="M22" s="7">
        <v>5842159607</v>
      </c>
      <c r="N22" s="7"/>
      <c r="O22" s="7">
        <v>817663804</v>
      </c>
      <c r="P22" s="7"/>
      <c r="Q22" s="7">
        <f t="shared" si="1"/>
        <v>6659823411</v>
      </c>
    </row>
    <row r="23" spans="1:17">
      <c r="A23" s="1" t="s">
        <v>102</v>
      </c>
      <c r="C23" s="7">
        <v>1488768096</v>
      </c>
      <c r="D23" s="7"/>
      <c r="E23" s="7">
        <v>549900312</v>
      </c>
      <c r="F23" s="7"/>
      <c r="G23" s="7">
        <v>0</v>
      </c>
      <c r="H23" s="7"/>
      <c r="I23" s="7">
        <f t="shared" si="0"/>
        <v>2038668408</v>
      </c>
      <c r="J23" s="7"/>
      <c r="K23" s="7">
        <v>3802391870</v>
      </c>
      <c r="L23" s="7"/>
      <c r="M23" s="7">
        <v>878565375</v>
      </c>
      <c r="N23" s="7"/>
      <c r="O23" s="7">
        <v>0</v>
      </c>
      <c r="P23" s="7"/>
      <c r="Q23" s="7">
        <f t="shared" si="1"/>
        <v>4680957245</v>
      </c>
    </row>
    <row r="24" spans="1:17">
      <c r="A24" s="1" t="s">
        <v>94</v>
      </c>
      <c r="C24" s="7">
        <v>0</v>
      </c>
      <c r="D24" s="7"/>
      <c r="E24" s="7">
        <v>1990639132</v>
      </c>
      <c r="F24" s="7"/>
      <c r="G24" s="7">
        <v>0</v>
      </c>
      <c r="H24" s="7"/>
      <c r="I24" s="7">
        <f t="shared" si="0"/>
        <v>1990639132</v>
      </c>
      <c r="J24" s="7"/>
      <c r="K24" s="7">
        <v>0</v>
      </c>
      <c r="L24" s="7"/>
      <c r="M24" s="7">
        <v>3800973367</v>
      </c>
      <c r="N24" s="7"/>
      <c r="O24" s="7">
        <v>0</v>
      </c>
      <c r="P24" s="7"/>
      <c r="Q24" s="7">
        <f t="shared" si="1"/>
        <v>3800973367</v>
      </c>
    </row>
    <row r="25" spans="1:17">
      <c r="A25" s="1" t="s">
        <v>96</v>
      </c>
      <c r="C25" s="7">
        <v>0</v>
      </c>
      <c r="D25" s="7"/>
      <c r="E25" s="7">
        <v>2784095291</v>
      </c>
      <c r="F25" s="7"/>
      <c r="G25" s="7">
        <v>0</v>
      </c>
      <c r="H25" s="7"/>
      <c r="I25" s="7">
        <f t="shared" si="0"/>
        <v>2784095291</v>
      </c>
      <c r="J25" s="7"/>
      <c r="K25" s="7">
        <v>0</v>
      </c>
      <c r="L25" s="7"/>
      <c r="M25" s="7">
        <v>3434907310</v>
      </c>
      <c r="N25" s="7"/>
      <c r="O25" s="7">
        <v>0</v>
      </c>
      <c r="P25" s="7"/>
      <c r="Q25" s="7">
        <f t="shared" si="1"/>
        <v>3434907310</v>
      </c>
    </row>
    <row r="26" spans="1:17">
      <c r="A26" s="1" t="s">
        <v>64</v>
      </c>
      <c r="C26" s="7">
        <v>0</v>
      </c>
      <c r="D26" s="7"/>
      <c r="E26" s="7">
        <v>958062320</v>
      </c>
      <c r="F26" s="7"/>
      <c r="G26" s="7">
        <v>0</v>
      </c>
      <c r="H26" s="7"/>
      <c r="I26" s="7">
        <f t="shared" si="0"/>
        <v>958062320</v>
      </c>
      <c r="J26" s="7"/>
      <c r="K26" s="7">
        <v>0</v>
      </c>
      <c r="L26" s="7"/>
      <c r="M26" s="7">
        <v>2562094470</v>
      </c>
      <c r="N26" s="7"/>
      <c r="O26" s="7">
        <v>0</v>
      </c>
      <c r="P26" s="7"/>
      <c r="Q26" s="7">
        <f t="shared" si="1"/>
        <v>2562094470</v>
      </c>
    </row>
    <row r="27" spans="1:17">
      <c r="A27" s="1" t="s">
        <v>67</v>
      </c>
      <c r="C27" s="7">
        <v>0</v>
      </c>
      <c r="D27" s="7"/>
      <c r="E27" s="7">
        <v>4789450755</v>
      </c>
      <c r="F27" s="7"/>
      <c r="G27" s="7">
        <v>0</v>
      </c>
      <c r="H27" s="7"/>
      <c r="I27" s="7">
        <f t="shared" si="0"/>
        <v>4789450755</v>
      </c>
      <c r="J27" s="7"/>
      <c r="K27" s="7">
        <v>0</v>
      </c>
      <c r="L27" s="7"/>
      <c r="M27" s="7">
        <v>9417203324</v>
      </c>
      <c r="N27" s="7"/>
      <c r="O27" s="7">
        <v>0</v>
      </c>
      <c r="P27" s="7"/>
      <c r="Q27" s="7">
        <f t="shared" si="1"/>
        <v>9417203324</v>
      </c>
    </row>
    <row r="28" spans="1:17">
      <c r="A28" s="1" t="s">
        <v>82</v>
      </c>
      <c r="C28" s="7">
        <v>0</v>
      </c>
      <c r="D28" s="7"/>
      <c r="E28" s="7">
        <v>1964193921</v>
      </c>
      <c r="F28" s="7"/>
      <c r="G28" s="7">
        <v>0</v>
      </c>
      <c r="H28" s="7"/>
      <c r="I28" s="7">
        <f>G28+E28+C28</f>
        <v>1964193921</v>
      </c>
      <c r="J28" s="7"/>
      <c r="K28" s="7">
        <v>0</v>
      </c>
      <c r="L28" s="7"/>
      <c r="M28" s="7">
        <v>5417428210</v>
      </c>
      <c r="N28" s="7"/>
      <c r="O28" s="7">
        <v>0</v>
      </c>
      <c r="P28" s="7"/>
      <c r="Q28" s="7">
        <f t="shared" si="1"/>
        <v>5417428210</v>
      </c>
    </row>
    <row r="29" spans="1:17">
      <c r="A29" s="1" t="s">
        <v>88</v>
      </c>
      <c r="C29" s="7">
        <v>0</v>
      </c>
      <c r="D29" s="7"/>
      <c r="E29" s="7">
        <v>4550175131</v>
      </c>
      <c r="F29" s="7"/>
      <c r="G29" s="7">
        <v>0</v>
      </c>
      <c r="H29" s="7"/>
      <c r="I29" s="7">
        <f>G29+E29+C29</f>
        <v>4550175131</v>
      </c>
      <c r="J29" s="7"/>
      <c r="K29" s="7">
        <v>0</v>
      </c>
      <c r="L29" s="7"/>
      <c r="M29" s="7">
        <v>5901429781</v>
      </c>
      <c r="N29" s="7"/>
      <c r="O29" s="7">
        <v>0</v>
      </c>
      <c r="P29" s="7"/>
      <c r="Q29" s="7">
        <f t="shared" si="1"/>
        <v>5901429781</v>
      </c>
    </row>
    <row r="30" spans="1:17">
      <c r="A30" s="1" t="s">
        <v>60</v>
      </c>
      <c r="C30" s="7">
        <v>0</v>
      </c>
      <c r="D30" s="7"/>
      <c r="E30" s="7">
        <v>3563820860</v>
      </c>
      <c r="F30" s="7"/>
      <c r="G30" s="7">
        <v>0</v>
      </c>
      <c r="H30" s="7"/>
      <c r="I30" s="7">
        <f>G30+E30+C30</f>
        <v>3563820860</v>
      </c>
      <c r="J30" s="7"/>
      <c r="K30" s="7">
        <v>0</v>
      </c>
      <c r="L30" s="7"/>
      <c r="M30" s="7">
        <v>8718787815</v>
      </c>
      <c r="N30" s="7"/>
      <c r="O30" s="7">
        <v>0</v>
      </c>
      <c r="P30" s="7"/>
      <c r="Q30" s="7">
        <f t="shared" si="1"/>
        <v>8718787815</v>
      </c>
    </row>
    <row r="31" spans="1:17" ht="24.75" thickBot="1">
      <c r="C31" s="12">
        <f>SUM(C8:C30)</f>
        <v>2308187200</v>
      </c>
      <c r="D31" s="4"/>
      <c r="E31" s="12">
        <f>SUM(E8:E30)</f>
        <v>4899474782</v>
      </c>
      <c r="F31" s="4"/>
      <c r="G31" s="12">
        <f>SUM(G8:G30)</f>
        <v>75348644368</v>
      </c>
      <c r="H31" s="4"/>
      <c r="I31" s="12">
        <f>SUM(I8:I30)</f>
        <v>82556306350</v>
      </c>
      <c r="J31" s="4"/>
      <c r="K31" s="12">
        <f>SUM(K8:K30)</f>
        <v>8446857415</v>
      </c>
      <c r="L31" s="4"/>
      <c r="M31" s="12">
        <f>SUM(M8:M30)</f>
        <v>110518500057</v>
      </c>
      <c r="N31" s="4"/>
      <c r="O31" s="12">
        <f>SUM(O8:O30)</f>
        <v>93004983904</v>
      </c>
      <c r="P31" s="4"/>
      <c r="Q31" s="12">
        <f>SUM(Q8:Q30)</f>
        <v>211970341376</v>
      </c>
    </row>
    <row r="32" spans="1:17" ht="24.75" thickTop="1">
      <c r="C32" s="11"/>
      <c r="D32" s="4"/>
      <c r="E32" s="11"/>
      <c r="F32" s="4"/>
      <c r="G32" s="11"/>
      <c r="H32" s="4"/>
      <c r="I32" s="4"/>
      <c r="J32" s="4"/>
      <c r="K32" s="11"/>
      <c r="L32" s="4"/>
      <c r="M32" s="11"/>
      <c r="N32" s="4"/>
      <c r="O32" s="11"/>
      <c r="P32" s="4"/>
      <c r="Q32" s="4"/>
    </row>
    <row r="33" spans="3:17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I6" sqref="I6:K6"/>
    </sheetView>
  </sheetViews>
  <sheetFormatPr defaultRowHeight="24"/>
  <cols>
    <col min="1" max="1" width="25.57031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4.75">
      <c r="A3" s="15" t="s">
        <v>126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6" spans="1:11" ht="24.75">
      <c r="A6" s="16" t="s">
        <v>173</v>
      </c>
      <c r="B6" s="16" t="s">
        <v>173</v>
      </c>
      <c r="C6" s="16" t="s">
        <v>173</v>
      </c>
      <c r="E6" s="16" t="s">
        <v>128</v>
      </c>
      <c r="F6" s="16" t="s">
        <v>128</v>
      </c>
      <c r="G6" s="16" t="s">
        <v>128</v>
      </c>
      <c r="I6" s="16" t="s">
        <v>129</v>
      </c>
      <c r="J6" s="16" t="s">
        <v>129</v>
      </c>
      <c r="K6" s="16" t="s">
        <v>129</v>
      </c>
    </row>
    <row r="7" spans="1:11" ht="24.75">
      <c r="A7" s="16" t="s">
        <v>174</v>
      </c>
      <c r="C7" s="16" t="s">
        <v>113</v>
      </c>
      <c r="E7" s="16" t="s">
        <v>175</v>
      </c>
      <c r="G7" s="16" t="s">
        <v>176</v>
      </c>
      <c r="I7" s="16" t="s">
        <v>175</v>
      </c>
      <c r="K7" s="16" t="s">
        <v>176</v>
      </c>
    </row>
    <row r="8" spans="1:11">
      <c r="A8" s="1" t="s">
        <v>119</v>
      </c>
      <c r="C8" s="4" t="s">
        <v>120</v>
      </c>
      <c r="D8" s="4"/>
      <c r="E8" s="11">
        <v>283800</v>
      </c>
      <c r="F8" s="4"/>
      <c r="G8" s="9">
        <f>E8/$E$10</f>
        <v>3.01870303519528E-3</v>
      </c>
      <c r="H8" s="4"/>
      <c r="I8" s="11">
        <v>1994746</v>
      </c>
      <c r="K8" s="9">
        <f>I8/$I$10</f>
        <v>3.3152295757914972E-3</v>
      </c>
    </row>
    <row r="9" spans="1:11">
      <c r="A9" s="1" t="s">
        <v>123</v>
      </c>
      <c r="C9" s="4" t="s">
        <v>124</v>
      </c>
      <c r="D9" s="4"/>
      <c r="E9" s="11">
        <v>93730085</v>
      </c>
      <c r="F9" s="4"/>
      <c r="G9" s="9">
        <f>E9/$E$10</f>
        <v>0.99698129696480475</v>
      </c>
      <c r="H9" s="4"/>
      <c r="I9" s="11">
        <v>599696918</v>
      </c>
      <c r="K9" s="9">
        <f>I9/$I$10</f>
        <v>0.99668477042420855</v>
      </c>
    </row>
    <row r="10" spans="1:11" ht="24.75" thickBot="1">
      <c r="C10" s="4"/>
      <c r="D10" s="4"/>
      <c r="E10" s="12">
        <f>SUM(E8:E9)</f>
        <v>94013885</v>
      </c>
      <c r="F10" s="4"/>
      <c r="G10" s="10">
        <f>SUM(G8:G9)</f>
        <v>1</v>
      </c>
      <c r="H10" s="4"/>
      <c r="I10" s="12">
        <f>SUM(I8:I9)</f>
        <v>601691664</v>
      </c>
      <c r="K10" s="10">
        <f>SUM(K8:K9)</f>
        <v>1</v>
      </c>
    </row>
    <row r="11" spans="1:11" ht="24.75" thickTop="1">
      <c r="K11" s="4"/>
    </row>
    <row r="12" spans="1:11">
      <c r="K12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E11" sqref="E11"/>
    </sheetView>
  </sheetViews>
  <sheetFormatPr defaultRowHeight="24"/>
  <cols>
    <col min="1" max="1" width="31" style="1" bestFit="1" customWidth="1"/>
    <col min="2" max="2" width="1" style="1" customWidth="1"/>
    <col min="3" max="3" width="14" style="1" customWidth="1"/>
    <col min="4" max="4" width="1" style="1" customWidth="1"/>
    <col min="5" max="5" width="21.425781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5" t="s">
        <v>0</v>
      </c>
      <c r="B2" s="15"/>
      <c r="C2" s="15"/>
      <c r="D2" s="15"/>
      <c r="E2" s="15"/>
    </row>
    <row r="3" spans="1:5" ht="24.75">
      <c r="A3" s="15" t="s">
        <v>126</v>
      </c>
      <c r="B3" s="15"/>
      <c r="C3" s="15"/>
      <c r="D3" s="15"/>
      <c r="E3" s="15"/>
    </row>
    <row r="4" spans="1:5" ht="24.75">
      <c r="A4" s="15" t="s">
        <v>2</v>
      </c>
      <c r="B4" s="15"/>
      <c r="C4" s="15"/>
      <c r="D4" s="15"/>
      <c r="E4" s="15"/>
    </row>
    <row r="5" spans="1:5" ht="24.75">
      <c r="C5" s="15" t="s">
        <v>128</v>
      </c>
      <c r="D5" s="2"/>
      <c r="E5" s="2" t="s">
        <v>185</v>
      </c>
    </row>
    <row r="6" spans="1:5" ht="24.75">
      <c r="A6" s="15" t="s">
        <v>177</v>
      </c>
      <c r="C6" s="16"/>
      <c r="D6" s="2"/>
      <c r="E6" s="5" t="s">
        <v>186</v>
      </c>
    </row>
    <row r="7" spans="1:5" ht="24.75">
      <c r="A7" s="16" t="s">
        <v>177</v>
      </c>
      <c r="C7" s="16" t="s">
        <v>116</v>
      </c>
      <c r="E7" s="16" t="s">
        <v>116</v>
      </c>
    </row>
    <row r="8" spans="1:5">
      <c r="A8" s="1" t="s">
        <v>178</v>
      </c>
      <c r="C8" s="11">
        <v>0</v>
      </c>
      <c r="D8" s="4"/>
      <c r="E8" s="11">
        <v>867882173</v>
      </c>
    </row>
    <row r="9" spans="1:5" ht="24.75" thickBot="1">
      <c r="A9" s="1" t="s">
        <v>136</v>
      </c>
      <c r="C9" s="12">
        <v>0</v>
      </c>
      <c r="D9" s="4"/>
      <c r="E9" s="12">
        <v>867882173</v>
      </c>
    </row>
    <row r="10" spans="1:5" ht="24.75" thickTop="1"/>
  </sheetData>
  <mergeCells count="7">
    <mergeCell ref="A2:E2"/>
    <mergeCell ref="A3:E3"/>
    <mergeCell ref="A4:E4"/>
    <mergeCell ref="A6:A7"/>
    <mergeCell ref="C7"/>
    <mergeCell ref="E7"/>
    <mergeCell ref="C5:C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J14"/>
  <sheetViews>
    <sheetView rightToLeft="1" workbookViewId="0">
      <selection activeCell="C10" sqref="C10"/>
    </sheetView>
  </sheetViews>
  <sheetFormatPr defaultRowHeight="24"/>
  <cols>
    <col min="1" max="1" width="25" style="1" bestFit="1" customWidth="1"/>
    <col min="2" max="2" width="1" style="1" customWidth="1"/>
    <col min="3" max="3" width="18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10" ht="24.75">
      <c r="A2" s="15" t="s">
        <v>0</v>
      </c>
      <c r="B2" s="15"/>
      <c r="C2" s="15"/>
      <c r="D2" s="15"/>
      <c r="E2" s="15"/>
      <c r="F2" s="15"/>
      <c r="G2" s="15"/>
    </row>
    <row r="3" spans="1:10" ht="24.75">
      <c r="A3" s="15" t="s">
        <v>126</v>
      </c>
      <c r="B3" s="15"/>
      <c r="C3" s="15"/>
      <c r="D3" s="15"/>
      <c r="E3" s="15"/>
      <c r="F3" s="15"/>
      <c r="G3" s="15"/>
    </row>
    <row r="4" spans="1:10" ht="24.75">
      <c r="A4" s="15" t="s">
        <v>2</v>
      </c>
      <c r="B4" s="15"/>
      <c r="C4" s="15"/>
      <c r="D4" s="15"/>
      <c r="E4" s="15"/>
      <c r="F4" s="15"/>
      <c r="G4" s="15"/>
    </row>
    <row r="6" spans="1:10" ht="24.75">
      <c r="A6" s="16" t="s">
        <v>130</v>
      </c>
      <c r="C6" s="16" t="s">
        <v>116</v>
      </c>
      <c r="E6" s="16" t="s">
        <v>170</v>
      </c>
      <c r="G6" s="16" t="s">
        <v>13</v>
      </c>
    </row>
    <row r="7" spans="1:10">
      <c r="A7" s="1" t="s">
        <v>179</v>
      </c>
      <c r="C7" s="7">
        <f>'سرمایه‌گذاری در سهام'!I50</f>
        <v>-131159267642</v>
      </c>
      <c r="D7" s="7"/>
      <c r="E7" s="13">
        <f>C7/$C$10</f>
        <v>2.7038159896883949</v>
      </c>
      <c r="F7" s="6"/>
      <c r="G7" s="9">
        <v>-2.5561311161225841E-2</v>
      </c>
      <c r="H7" s="6"/>
      <c r="I7" s="6"/>
      <c r="J7" s="6"/>
    </row>
    <row r="8" spans="1:10">
      <c r="A8" s="1" t="s">
        <v>180</v>
      </c>
      <c r="C8" s="7">
        <f>'سرمایه‌گذاری در اوراق بهادار'!I31</f>
        <v>82556306350</v>
      </c>
      <c r="D8" s="7"/>
      <c r="E8" s="13">
        <f t="shared" ref="E8:E9" si="0">C8/$C$10</f>
        <v>-1.7018779166106346</v>
      </c>
      <c r="F8" s="6"/>
      <c r="G8" s="9">
        <v>1.6048425266804781E-2</v>
      </c>
      <c r="H8" s="6"/>
      <c r="I8" s="6"/>
      <c r="J8" s="6"/>
    </row>
    <row r="9" spans="1:10">
      <c r="A9" s="1" t="s">
        <v>181</v>
      </c>
      <c r="C9" s="7">
        <f>'درآمد سپرده بانکی'!E10</f>
        <v>94013885</v>
      </c>
      <c r="D9" s="7"/>
      <c r="E9" s="13">
        <f t="shared" si="0"/>
        <v>-1.9380730777603615E-3</v>
      </c>
      <c r="F9" s="6"/>
      <c r="G9" s="9">
        <v>1.8275706291835283E-5</v>
      </c>
      <c r="H9" s="6"/>
      <c r="I9" s="6"/>
      <c r="J9" s="6"/>
    </row>
    <row r="10" spans="1:10" ht="24.75" thickBot="1">
      <c r="C10" s="8">
        <f>SUM(C7:C9)</f>
        <v>-48508947407</v>
      </c>
      <c r="D10" s="7"/>
      <c r="E10" s="14">
        <f>SUM(E7:E9)</f>
        <v>0.99999999999999989</v>
      </c>
      <c r="F10" s="6"/>
      <c r="G10" s="14">
        <f>SUM(G7:G9)</f>
        <v>-9.4946101881292246E-3</v>
      </c>
      <c r="H10" s="6"/>
      <c r="I10" s="6"/>
      <c r="J10" s="6"/>
    </row>
    <row r="11" spans="1:10" ht="24.75" thickTop="1">
      <c r="C11" s="7"/>
      <c r="D11" s="7"/>
      <c r="E11" s="7"/>
      <c r="F11" s="6"/>
      <c r="G11" s="6"/>
      <c r="H11" s="6"/>
      <c r="I11" s="6"/>
      <c r="J11" s="6"/>
    </row>
    <row r="12" spans="1:10">
      <c r="C12" s="7"/>
      <c r="D12" s="7"/>
      <c r="E12" s="7"/>
      <c r="F12" s="6"/>
      <c r="G12" s="6"/>
      <c r="H12" s="6"/>
      <c r="I12" s="6"/>
      <c r="J12" s="6"/>
    </row>
    <row r="13" spans="1:10">
      <c r="C13" s="4"/>
      <c r="D13" s="4"/>
      <c r="E13" s="4"/>
    </row>
    <row r="14" spans="1:10">
      <c r="C14" s="4"/>
      <c r="D14" s="4"/>
      <c r="E14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47"/>
  <sheetViews>
    <sheetView rightToLeft="1" tabSelected="1" topLeftCell="B34" workbookViewId="0">
      <selection activeCell="S49" sqref="S49"/>
    </sheetView>
  </sheetViews>
  <sheetFormatPr defaultRowHeight="24"/>
  <cols>
    <col min="1" max="1" width="30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9.140625" style="1" bestFit="1" customWidth="1"/>
    <col min="12" max="12" width="1" style="1" customWidth="1"/>
    <col min="13" max="13" width="9.8554687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13.28515625" style="1" bestFit="1" customWidth="1"/>
    <col min="18" max="18" width="1.140625" style="1" customWidth="1"/>
    <col min="19" max="19" width="12.140625" style="1" bestFit="1" customWidth="1"/>
    <col min="20" max="20" width="1" style="1" customWidth="1"/>
    <col min="21" max="21" width="19.140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6" spans="1:25" ht="24.75">
      <c r="A6" s="15" t="s">
        <v>3</v>
      </c>
      <c r="C6" s="16" t="s">
        <v>182</v>
      </c>
      <c r="D6" s="16" t="s">
        <v>4</v>
      </c>
      <c r="E6" s="16" t="s">
        <v>4</v>
      </c>
      <c r="F6" s="16" t="s">
        <v>4</v>
      </c>
      <c r="G6" s="16" t="s">
        <v>4</v>
      </c>
      <c r="I6" s="16" t="s">
        <v>5</v>
      </c>
      <c r="J6" s="16" t="s">
        <v>5</v>
      </c>
      <c r="K6" s="16" t="s">
        <v>5</v>
      </c>
      <c r="L6" s="16" t="s">
        <v>5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  <c r="T6" s="16" t="s">
        <v>6</v>
      </c>
      <c r="U6" s="16" t="s">
        <v>6</v>
      </c>
      <c r="V6" s="16" t="s">
        <v>6</v>
      </c>
      <c r="W6" s="16" t="s">
        <v>6</v>
      </c>
      <c r="X6" s="16" t="s">
        <v>6</v>
      </c>
      <c r="Y6" s="16" t="s">
        <v>6</v>
      </c>
    </row>
    <row r="7" spans="1:25" ht="24.75">
      <c r="A7" s="15" t="s">
        <v>3</v>
      </c>
      <c r="C7" s="15" t="s">
        <v>7</v>
      </c>
      <c r="E7" s="15" t="s">
        <v>8</v>
      </c>
      <c r="G7" s="15" t="s">
        <v>9</v>
      </c>
      <c r="I7" s="16" t="s">
        <v>10</v>
      </c>
      <c r="J7" s="16" t="s">
        <v>10</v>
      </c>
      <c r="K7" s="16" t="s">
        <v>10</v>
      </c>
      <c r="M7" s="16" t="s">
        <v>11</v>
      </c>
      <c r="N7" s="16" t="s">
        <v>11</v>
      </c>
      <c r="O7" s="16" t="s">
        <v>11</v>
      </c>
      <c r="Q7" s="15" t="s">
        <v>7</v>
      </c>
      <c r="S7" s="15" t="s">
        <v>12</v>
      </c>
      <c r="U7" s="15" t="s">
        <v>8</v>
      </c>
      <c r="W7" s="15" t="s">
        <v>9</v>
      </c>
      <c r="Y7" s="15" t="s">
        <v>13</v>
      </c>
    </row>
    <row r="8" spans="1:25" ht="24.75">
      <c r="A8" s="16" t="s">
        <v>3</v>
      </c>
      <c r="C8" s="16" t="s">
        <v>7</v>
      </c>
      <c r="E8" s="16" t="s">
        <v>8</v>
      </c>
      <c r="G8" s="16" t="s">
        <v>9</v>
      </c>
      <c r="I8" s="16" t="s">
        <v>7</v>
      </c>
      <c r="K8" s="16" t="s">
        <v>8</v>
      </c>
      <c r="M8" s="16" t="s">
        <v>7</v>
      </c>
      <c r="O8" s="16" t="s">
        <v>14</v>
      </c>
      <c r="Q8" s="16" t="s">
        <v>7</v>
      </c>
      <c r="S8" s="16" t="s">
        <v>12</v>
      </c>
      <c r="U8" s="16" t="s">
        <v>8</v>
      </c>
      <c r="W8" s="16" t="s">
        <v>9</v>
      </c>
      <c r="Y8" s="16" t="s">
        <v>13</v>
      </c>
    </row>
    <row r="9" spans="1:25">
      <c r="A9" s="1" t="s">
        <v>15</v>
      </c>
      <c r="C9" s="7">
        <v>37818127</v>
      </c>
      <c r="D9" s="7"/>
      <c r="E9" s="7">
        <v>160103230325</v>
      </c>
      <c r="F9" s="7"/>
      <c r="G9" s="7">
        <v>189206118323.51401</v>
      </c>
      <c r="H9" s="7"/>
      <c r="I9" s="7">
        <v>16207769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54025896</v>
      </c>
      <c r="R9" s="7"/>
      <c r="S9" s="7">
        <v>3556</v>
      </c>
      <c r="T9" s="7"/>
      <c r="U9" s="7">
        <v>160103230325</v>
      </c>
      <c r="V9" s="7"/>
      <c r="W9" s="7">
        <v>190972995463.25299</v>
      </c>
      <c r="Y9" s="9">
        <v>3.7123945837983438E-2</v>
      </c>
    </row>
    <row r="10" spans="1:25">
      <c r="A10" s="1" t="s">
        <v>16</v>
      </c>
      <c r="C10" s="7">
        <v>2841960</v>
      </c>
      <c r="D10" s="7"/>
      <c r="E10" s="7">
        <v>64372982033</v>
      </c>
      <c r="F10" s="7"/>
      <c r="G10" s="7">
        <v>71078266504.080002</v>
      </c>
      <c r="H10" s="7"/>
      <c r="I10" s="7">
        <v>0</v>
      </c>
      <c r="J10" s="7"/>
      <c r="K10" s="7">
        <v>0</v>
      </c>
      <c r="L10" s="7"/>
      <c r="M10" s="7">
        <v>0</v>
      </c>
      <c r="N10" s="7"/>
      <c r="O10" s="7">
        <v>0</v>
      </c>
      <c r="P10" s="7"/>
      <c r="Q10" s="7">
        <v>2841960</v>
      </c>
      <c r="R10" s="7"/>
      <c r="S10" s="7">
        <v>25910</v>
      </c>
      <c r="T10" s="7"/>
      <c r="U10" s="7">
        <v>64372982033</v>
      </c>
      <c r="V10" s="7"/>
      <c r="W10" s="7">
        <v>73197054257.580002</v>
      </c>
      <c r="Y10" s="9">
        <v>1.4229045688719952E-2</v>
      </c>
    </row>
    <row r="11" spans="1:25">
      <c r="A11" s="1" t="s">
        <v>17</v>
      </c>
      <c r="C11" s="7">
        <v>9063968</v>
      </c>
      <c r="D11" s="7"/>
      <c r="E11" s="7">
        <v>48157779670</v>
      </c>
      <c r="F11" s="7"/>
      <c r="G11" s="7">
        <v>79378429409.423996</v>
      </c>
      <c r="H11" s="7"/>
      <c r="I11" s="7">
        <v>2000000</v>
      </c>
      <c r="J11" s="7"/>
      <c r="K11" s="7">
        <v>14587025370</v>
      </c>
      <c r="L11" s="7"/>
      <c r="M11" s="7">
        <v>0</v>
      </c>
      <c r="N11" s="7"/>
      <c r="O11" s="7">
        <v>0</v>
      </c>
      <c r="P11" s="7"/>
      <c r="Q11" s="7">
        <v>11063968</v>
      </c>
      <c r="R11" s="7"/>
      <c r="S11" s="7">
        <v>6650</v>
      </c>
      <c r="T11" s="7"/>
      <c r="U11" s="7">
        <v>62744805040</v>
      </c>
      <c r="V11" s="7"/>
      <c r="W11" s="7">
        <v>73137613646.160004</v>
      </c>
      <c r="Y11" s="9">
        <v>1.4217490808756008E-2</v>
      </c>
    </row>
    <row r="12" spans="1:25">
      <c r="A12" s="1" t="s">
        <v>18</v>
      </c>
      <c r="C12" s="7">
        <v>535534</v>
      </c>
      <c r="D12" s="7"/>
      <c r="E12" s="7">
        <v>96142370427</v>
      </c>
      <c r="F12" s="7"/>
      <c r="G12" s="7">
        <v>86016720796.865997</v>
      </c>
      <c r="H12" s="7"/>
      <c r="I12" s="7">
        <v>500000</v>
      </c>
      <c r="J12" s="7"/>
      <c r="K12" s="7">
        <v>68807818987</v>
      </c>
      <c r="L12" s="7"/>
      <c r="M12" s="7">
        <v>-200000</v>
      </c>
      <c r="N12" s="7"/>
      <c r="O12" s="7">
        <v>29214808424</v>
      </c>
      <c r="P12" s="7"/>
      <c r="Q12" s="7">
        <v>835534</v>
      </c>
      <c r="R12" s="7"/>
      <c r="S12" s="7">
        <v>135790</v>
      </c>
      <c r="T12" s="7"/>
      <c r="U12" s="7">
        <v>133092193550</v>
      </c>
      <c r="V12" s="7"/>
      <c r="W12" s="7">
        <v>112782091746.933</v>
      </c>
      <c r="Y12" s="9">
        <v>2.1924127311043123E-2</v>
      </c>
    </row>
    <row r="13" spans="1:25">
      <c r="A13" s="1" t="s">
        <v>19</v>
      </c>
      <c r="C13" s="7">
        <v>3343578</v>
      </c>
      <c r="D13" s="7"/>
      <c r="E13" s="7">
        <v>60292798676</v>
      </c>
      <c r="F13" s="7"/>
      <c r="G13" s="7">
        <v>63482358878.190002</v>
      </c>
      <c r="H13" s="7"/>
      <c r="I13" s="7">
        <v>0</v>
      </c>
      <c r="J13" s="7"/>
      <c r="K13" s="7">
        <v>0</v>
      </c>
      <c r="L13" s="7"/>
      <c r="M13" s="7">
        <v>0</v>
      </c>
      <c r="N13" s="7"/>
      <c r="O13" s="7">
        <v>0</v>
      </c>
      <c r="P13" s="7"/>
      <c r="Q13" s="7">
        <v>3343578</v>
      </c>
      <c r="R13" s="7"/>
      <c r="S13" s="7">
        <v>18660</v>
      </c>
      <c r="T13" s="7"/>
      <c r="U13" s="7">
        <v>60292798676</v>
      </c>
      <c r="V13" s="7"/>
      <c r="W13" s="7">
        <v>62019938045.393997</v>
      </c>
      <c r="Y13" s="9">
        <v>1.2056284791926655E-2</v>
      </c>
    </row>
    <row r="14" spans="1:25">
      <c r="A14" s="1" t="s">
        <v>20</v>
      </c>
      <c r="C14" s="7">
        <v>4112754</v>
      </c>
      <c r="D14" s="7"/>
      <c r="E14" s="7">
        <v>6637984956</v>
      </c>
      <c r="F14" s="7"/>
      <c r="G14" s="7">
        <v>10944333895.374901</v>
      </c>
      <c r="H14" s="7"/>
      <c r="I14" s="7">
        <v>0</v>
      </c>
      <c r="J14" s="7"/>
      <c r="K14" s="7">
        <v>0</v>
      </c>
      <c r="L14" s="7"/>
      <c r="M14" s="7">
        <v>0</v>
      </c>
      <c r="N14" s="7"/>
      <c r="O14" s="7">
        <v>0</v>
      </c>
      <c r="P14" s="7"/>
      <c r="Q14" s="7">
        <v>4112754</v>
      </c>
      <c r="R14" s="7"/>
      <c r="S14" s="7">
        <v>1720</v>
      </c>
      <c r="T14" s="7"/>
      <c r="U14" s="7">
        <v>6637984956</v>
      </c>
      <c r="V14" s="7"/>
      <c r="W14" s="7">
        <v>7031846955.5640001</v>
      </c>
      <c r="Y14" s="9">
        <v>1.366946697809837E-3</v>
      </c>
    </row>
    <row r="15" spans="1:25">
      <c r="A15" s="1" t="s">
        <v>21</v>
      </c>
      <c r="C15" s="7">
        <v>3091325</v>
      </c>
      <c r="D15" s="7"/>
      <c r="E15" s="7">
        <v>14275738850</v>
      </c>
      <c r="F15" s="7"/>
      <c r="G15" s="7">
        <v>17146958418.674999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v>3091325</v>
      </c>
      <c r="R15" s="7"/>
      <c r="S15" s="7">
        <v>5440</v>
      </c>
      <c r="T15" s="7"/>
      <c r="U15" s="7">
        <v>14275738850</v>
      </c>
      <c r="V15" s="7"/>
      <c r="W15" s="7">
        <v>16716747992.4</v>
      </c>
      <c r="Y15" s="9">
        <v>3.2496303760208346E-3</v>
      </c>
    </row>
    <row r="16" spans="1:25">
      <c r="A16" s="1" t="s">
        <v>22</v>
      </c>
      <c r="C16" s="7">
        <v>409979</v>
      </c>
      <c r="D16" s="7"/>
      <c r="E16" s="7">
        <v>9588619714</v>
      </c>
      <c r="F16" s="7"/>
      <c r="G16" s="7">
        <v>10897609571.163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409979</v>
      </c>
      <c r="R16" s="7"/>
      <c r="S16" s="7">
        <v>26510</v>
      </c>
      <c r="T16" s="7"/>
      <c r="U16" s="7">
        <v>9588619714</v>
      </c>
      <c r="V16" s="7"/>
      <c r="W16" s="7">
        <v>10803875457.4245</v>
      </c>
      <c r="Y16" s="9">
        <v>2.1002052481232714E-3</v>
      </c>
    </row>
    <row r="17" spans="1:25">
      <c r="A17" s="1" t="s">
        <v>23</v>
      </c>
      <c r="C17" s="7">
        <v>670256</v>
      </c>
      <c r="D17" s="7"/>
      <c r="E17" s="7">
        <v>12419379807</v>
      </c>
      <c r="F17" s="7"/>
      <c r="G17" s="7">
        <v>14757835686.120001</v>
      </c>
      <c r="H17" s="7"/>
      <c r="I17" s="7">
        <v>0</v>
      </c>
      <c r="J17" s="7"/>
      <c r="K17" s="7">
        <v>0</v>
      </c>
      <c r="L17" s="7"/>
      <c r="M17" s="7">
        <v>0</v>
      </c>
      <c r="N17" s="7"/>
      <c r="O17" s="7">
        <v>0</v>
      </c>
      <c r="P17" s="7"/>
      <c r="Q17" s="7">
        <v>670256</v>
      </c>
      <c r="R17" s="7"/>
      <c r="S17" s="7">
        <v>23900</v>
      </c>
      <c r="T17" s="7"/>
      <c r="U17" s="7">
        <v>12419379807</v>
      </c>
      <c r="V17" s="7"/>
      <c r="W17" s="7">
        <v>15923804645.52</v>
      </c>
      <c r="Y17" s="9">
        <v>3.0954871905366508E-3</v>
      </c>
    </row>
    <row r="18" spans="1:25">
      <c r="A18" s="1" t="s">
        <v>24</v>
      </c>
      <c r="C18" s="7">
        <v>102485</v>
      </c>
      <c r="D18" s="7"/>
      <c r="E18" s="7">
        <v>35643463504</v>
      </c>
      <c r="F18" s="7"/>
      <c r="G18" s="7">
        <v>38842347840.012001</v>
      </c>
      <c r="H18" s="7"/>
      <c r="I18" s="7">
        <v>0</v>
      </c>
      <c r="J18" s="7"/>
      <c r="K18" s="7">
        <v>0</v>
      </c>
      <c r="L18" s="7"/>
      <c r="M18" s="7">
        <v>-102485</v>
      </c>
      <c r="N18" s="7"/>
      <c r="O18" s="7">
        <v>42154207747</v>
      </c>
      <c r="P18" s="7"/>
      <c r="Q18" s="7">
        <v>0</v>
      </c>
      <c r="R18" s="7"/>
      <c r="S18" s="7">
        <v>0</v>
      </c>
      <c r="T18" s="7"/>
      <c r="U18" s="7">
        <v>0</v>
      </c>
      <c r="V18" s="7"/>
      <c r="W18" s="7">
        <v>0</v>
      </c>
      <c r="Y18" s="9">
        <v>0</v>
      </c>
    </row>
    <row r="19" spans="1:25">
      <c r="A19" s="1" t="s">
        <v>25</v>
      </c>
      <c r="C19" s="7">
        <v>15000000</v>
      </c>
      <c r="D19" s="7"/>
      <c r="E19" s="7">
        <v>39146440479</v>
      </c>
      <c r="F19" s="7"/>
      <c r="G19" s="7">
        <v>50323781250</v>
      </c>
      <c r="H19" s="7"/>
      <c r="I19" s="7">
        <v>7306451</v>
      </c>
      <c r="J19" s="7"/>
      <c r="K19" s="7">
        <v>23793873458</v>
      </c>
      <c r="L19" s="7"/>
      <c r="M19" s="7">
        <v>0</v>
      </c>
      <c r="N19" s="7"/>
      <c r="O19" s="7">
        <v>0</v>
      </c>
      <c r="P19" s="7"/>
      <c r="Q19" s="7">
        <v>22306451</v>
      </c>
      <c r="R19" s="7"/>
      <c r="S19" s="7">
        <v>3447</v>
      </c>
      <c r="T19" s="7"/>
      <c r="U19" s="7">
        <v>62940313937</v>
      </c>
      <c r="V19" s="7"/>
      <c r="W19" s="7">
        <v>76432839094.247803</v>
      </c>
      <c r="Y19" s="9">
        <v>1.4858061852646322E-2</v>
      </c>
    </row>
    <row r="20" spans="1:25">
      <c r="A20" s="1" t="s">
        <v>26</v>
      </c>
      <c r="C20" s="7">
        <v>145095869</v>
      </c>
      <c r="D20" s="7"/>
      <c r="E20" s="7">
        <v>116646127476</v>
      </c>
      <c r="F20" s="7"/>
      <c r="G20" s="7">
        <v>189810033930.556</v>
      </c>
      <c r="H20" s="7"/>
      <c r="I20" s="7">
        <v>60000000</v>
      </c>
      <c r="J20" s="7"/>
      <c r="K20" s="7">
        <v>71157773350</v>
      </c>
      <c r="L20" s="7"/>
      <c r="M20" s="7">
        <v>0</v>
      </c>
      <c r="N20" s="7"/>
      <c r="O20" s="7">
        <v>0</v>
      </c>
      <c r="P20" s="7"/>
      <c r="Q20" s="7">
        <v>205095869</v>
      </c>
      <c r="R20" s="7"/>
      <c r="S20" s="7">
        <v>1184</v>
      </c>
      <c r="T20" s="7"/>
      <c r="U20" s="7">
        <v>187803900826</v>
      </c>
      <c r="V20" s="7"/>
      <c r="W20" s="7">
        <v>241388649518.069</v>
      </c>
      <c r="Y20" s="9">
        <v>4.6924431011174522E-2</v>
      </c>
    </row>
    <row r="21" spans="1:25">
      <c r="A21" s="1" t="s">
        <v>27</v>
      </c>
      <c r="C21" s="7">
        <v>1698978</v>
      </c>
      <c r="D21" s="7"/>
      <c r="E21" s="7">
        <v>58118115221</v>
      </c>
      <c r="F21" s="7"/>
      <c r="G21" s="7">
        <v>58316649363.476997</v>
      </c>
      <c r="H21" s="7"/>
      <c r="I21" s="7">
        <v>93842</v>
      </c>
      <c r="J21" s="7"/>
      <c r="K21" s="7">
        <v>3204764999</v>
      </c>
      <c r="L21" s="7"/>
      <c r="M21" s="7">
        <v>0</v>
      </c>
      <c r="N21" s="7"/>
      <c r="O21" s="7">
        <v>0</v>
      </c>
      <c r="P21" s="7"/>
      <c r="Q21" s="7">
        <v>1792820</v>
      </c>
      <c r="R21" s="7"/>
      <c r="S21" s="7">
        <v>34890</v>
      </c>
      <c r="T21" s="7"/>
      <c r="U21" s="7">
        <v>61322880220</v>
      </c>
      <c r="V21" s="7"/>
      <c r="W21" s="7">
        <v>62179308435.690002</v>
      </c>
      <c r="Y21" s="9">
        <v>1.2087265390639972E-2</v>
      </c>
    </row>
    <row r="22" spans="1:25">
      <c r="A22" s="1" t="s">
        <v>28</v>
      </c>
      <c r="C22" s="7">
        <v>45300238</v>
      </c>
      <c r="D22" s="7"/>
      <c r="E22" s="7">
        <v>95434131508</v>
      </c>
      <c r="F22" s="7"/>
      <c r="G22" s="7">
        <v>120862403051.188</v>
      </c>
      <c r="H22" s="7"/>
      <c r="I22" s="7">
        <v>2000000</v>
      </c>
      <c r="J22" s="7"/>
      <c r="K22" s="7">
        <v>5384596633</v>
      </c>
      <c r="L22" s="7"/>
      <c r="M22" s="7">
        <v>0</v>
      </c>
      <c r="N22" s="7"/>
      <c r="O22" s="7">
        <v>0</v>
      </c>
      <c r="P22" s="7"/>
      <c r="Q22" s="7">
        <v>47300238</v>
      </c>
      <c r="R22" s="7"/>
      <c r="S22" s="7">
        <v>2700</v>
      </c>
      <c r="T22" s="7"/>
      <c r="U22" s="7">
        <v>100818728141</v>
      </c>
      <c r="V22" s="7"/>
      <c r="W22" s="7">
        <v>126950764276.53</v>
      </c>
      <c r="Y22" s="9">
        <v>2.4678427887985663E-2</v>
      </c>
    </row>
    <row r="23" spans="1:25">
      <c r="A23" s="1" t="s">
        <v>29</v>
      </c>
      <c r="C23" s="7">
        <v>17385737</v>
      </c>
      <c r="D23" s="7"/>
      <c r="E23" s="7">
        <v>45456927125</v>
      </c>
      <c r="F23" s="7"/>
      <c r="G23" s="7">
        <v>63546987187.053497</v>
      </c>
      <c r="H23" s="7"/>
      <c r="I23" s="7">
        <v>2233246</v>
      </c>
      <c r="J23" s="7"/>
      <c r="K23" s="7">
        <v>7227445577</v>
      </c>
      <c r="L23" s="7"/>
      <c r="M23" s="7">
        <v>0</v>
      </c>
      <c r="N23" s="7"/>
      <c r="O23" s="7">
        <v>0</v>
      </c>
      <c r="P23" s="7"/>
      <c r="Q23" s="7">
        <v>19618983</v>
      </c>
      <c r="R23" s="7"/>
      <c r="S23" s="7">
        <v>3228</v>
      </c>
      <c r="T23" s="7"/>
      <c r="U23" s="7">
        <v>52684372702</v>
      </c>
      <c r="V23" s="7"/>
      <c r="W23" s="7">
        <v>62953263165.112198</v>
      </c>
      <c r="Y23" s="9">
        <v>1.22377173086529E-2</v>
      </c>
    </row>
    <row r="24" spans="1:25">
      <c r="A24" s="1" t="s">
        <v>30</v>
      </c>
      <c r="C24" s="7">
        <v>7341897</v>
      </c>
      <c r="D24" s="7"/>
      <c r="E24" s="7">
        <v>41249764755</v>
      </c>
      <c r="F24" s="7"/>
      <c r="G24" s="7">
        <v>61669897423.582497</v>
      </c>
      <c r="H24" s="7"/>
      <c r="I24" s="7">
        <v>10106368</v>
      </c>
      <c r="J24" s="7"/>
      <c r="K24" s="7">
        <v>84929097116</v>
      </c>
      <c r="L24" s="7"/>
      <c r="M24" s="7">
        <v>0</v>
      </c>
      <c r="N24" s="7"/>
      <c r="O24" s="7">
        <v>0</v>
      </c>
      <c r="P24" s="7"/>
      <c r="Q24" s="7">
        <v>17448265</v>
      </c>
      <c r="R24" s="7"/>
      <c r="S24" s="7">
        <v>8270</v>
      </c>
      <c r="T24" s="7"/>
      <c r="U24" s="7">
        <v>126178861871</v>
      </c>
      <c r="V24" s="7"/>
      <c r="W24" s="7">
        <v>143438583498.27701</v>
      </c>
      <c r="Y24" s="9">
        <v>2.7883555954861364E-2</v>
      </c>
    </row>
    <row r="25" spans="1:25">
      <c r="A25" s="1" t="s">
        <v>31</v>
      </c>
      <c r="C25" s="7">
        <v>3500000</v>
      </c>
      <c r="D25" s="7"/>
      <c r="E25" s="7">
        <v>15961187692</v>
      </c>
      <c r="F25" s="7"/>
      <c r="G25" s="7">
        <v>24006307500</v>
      </c>
      <c r="H25" s="7"/>
      <c r="I25" s="7">
        <v>8601845</v>
      </c>
      <c r="J25" s="7"/>
      <c r="K25" s="7">
        <v>52766734577</v>
      </c>
      <c r="L25" s="7"/>
      <c r="M25" s="7">
        <v>0</v>
      </c>
      <c r="N25" s="7"/>
      <c r="O25" s="7">
        <v>0</v>
      </c>
      <c r="P25" s="7"/>
      <c r="Q25" s="7">
        <v>12101845</v>
      </c>
      <c r="R25" s="7"/>
      <c r="S25" s="7">
        <v>6130</v>
      </c>
      <c r="T25" s="7"/>
      <c r="U25" s="7">
        <v>68727922269</v>
      </c>
      <c r="V25" s="7"/>
      <c r="W25" s="7">
        <v>73742913206.392502</v>
      </c>
      <c r="Y25" s="9">
        <v>1.4335157225598437E-2</v>
      </c>
    </row>
    <row r="26" spans="1:25">
      <c r="A26" s="1" t="s">
        <v>32</v>
      </c>
      <c r="C26" s="7">
        <v>4570107</v>
      </c>
      <c r="D26" s="7"/>
      <c r="E26" s="7">
        <v>79824551812</v>
      </c>
      <c r="F26" s="7"/>
      <c r="G26" s="7">
        <v>98308677642.893997</v>
      </c>
      <c r="H26" s="7"/>
      <c r="I26" s="7">
        <v>6717997</v>
      </c>
      <c r="J26" s="7"/>
      <c r="K26" s="7">
        <v>121316808558</v>
      </c>
      <c r="L26" s="7"/>
      <c r="M26" s="7">
        <v>0</v>
      </c>
      <c r="N26" s="7"/>
      <c r="O26" s="7">
        <v>0</v>
      </c>
      <c r="P26" s="7"/>
      <c r="Q26" s="7">
        <v>11288104</v>
      </c>
      <c r="R26" s="7"/>
      <c r="S26" s="7">
        <v>17120</v>
      </c>
      <c r="T26" s="7"/>
      <c r="U26" s="7">
        <v>201141360370</v>
      </c>
      <c r="V26" s="7"/>
      <c r="W26" s="7">
        <v>192102489054.14401</v>
      </c>
      <c r="Y26" s="9">
        <v>3.7343512268257377E-2</v>
      </c>
    </row>
    <row r="27" spans="1:25">
      <c r="A27" s="1" t="s">
        <v>33</v>
      </c>
      <c r="C27" s="7">
        <v>2580629</v>
      </c>
      <c r="D27" s="7"/>
      <c r="E27" s="7">
        <v>34011252471</v>
      </c>
      <c r="F27" s="7"/>
      <c r="G27" s="7">
        <v>56846477545.092003</v>
      </c>
      <c r="H27" s="7"/>
      <c r="I27" s="7">
        <v>0</v>
      </c>
      <c r="J27" s="7"/>
      <c r="K27" s="7">
        <v>0</v>
      </c>
      <c r="L27" s="7"/>
      <c r="M27" s="7">
        <v>0</v>
      </c>
      <c r="N27" s="7"/>
      <c r="O27" s="7">
        <v>0</v>
      </c>
      <c r="P27" s="7"/>
      <c r="Q27" s="7">
        <v>2580629</v>
      </c>
      <c r="R27" s="7"/>
      <c r="S27" s="7">
        <v>23150</v>
      </c>
      <c r="T27" s="7"/>
      <c r="U27" s="7">
        <v>34011252471</v>
      </c>
      <c r="V27" s="7"/>
      <c r="W27" s="7">
        <v>59386099059.967499</v>
      </c>
      <c r="Y27" s="9">
        <v>1.1544283104966902E-2</v>
      </c>
    </row>
    <row r="28" spans="1:25">
      <c r="A28" s="1" t="s">
        <v>34</v>
      </c>
      <c r="C28" s="7">
        <v>565843</v>
      </c>
      <c r="D28" s="7"/>
      <c r="E28" s="7">
        <v>13626953497</v>
      </c>
      <c r="F28" s="7"/>
      <c r="G28" s="7">
        <v>32303010127.234501</v>
      </c>
      <c r="H28" s="7"/>
      <c r="I28" s="7">
        <v>0</v>
      </c>
      <c r="J28" s="7"/>
      <c r="K28" s="7">
        <v>0</v>
      </c>
      <c r="L28" s="7"/>
      <c r="M28" s="7">
        <v>0</v>
      </c>
      <c r="N28" s="7"/>
      <c r="O28" s="7">
        <v>0</v>
      </c>
      <c r="P28" s="7"/>
      <c r="Q28" s="7">
        <v>565843</v>
      </c>
      <c r="R28" s="7"/>
      <c r="S28" s="7">
        <v>52380</v>
      </c>
      <c r="T28" s="7"/>
      <c r="U28" s="7">
        <v>13626953497</v>
      </c>
      <c r="V28" s="7"/>
      <c r="W28" s="7">
        <v>29462505144.777</v>
      </c>
      <c r="Y28" s="9">
        <v>5.727325178058862E-3</v>
      </c>
    </row>
    <row r="29" spans="1:25">
      <c r="A29" s="1" t="s">
        <v>35</v>
      </c>
      <c r="C29" s="7">
        <v>538673</v>
      </c>
      <c r="D29" s="7"/>
      <c r="E29" s="7">
        <v>9180475387</v>
      </c>
      <c r="F29" s="7"/>
      <c r="G29" s="7">
        <v>21986311795.389</v>
      </c>
      <c r="H29" s="7"/>
      <c r="I29" s="7">
        <v>0</v>
      </c>
      <c r="J29" s="7"/>
      <c r="K29" s="7">
        <v>0</v>
      </c>
      <c r="L29" s="7"/>
      <c r="M29" s="7">
        <v>0</v>
      </c>
      <c r="N29" s="7"/>
      <c r="O29" s="7">
        <v>0</v>
      </c>
      <c r="P29" s="7"/>
      <c r="Q29" s="7">
        <v>538673</v>
      </c>
      <c r="R29" s="7"/>
      <c r="S29" s="7">
        <v>33160</v>
      </c>
      <c r="T29" s="7"/>
      <c r="U29" s="7">
        <v>9180475387</v>
      </c>
      <c r="V29" s="7"/>
      <c r="W29" s="7">
        <v>17756115419.754002</v>
      </c>
      <c r="Y29" s="9">
        <v>3.4516768485352103E-3</v>
      </c>
    </row>
    <row r="30" spans="1:25">
      <c r="A30" s="1" t="s">
        <v>36</v>
      </c>
      <c r="C30" s="7">
        <v>800000</v>
      </c>
      <c r="D30" s="7"/>
      <c r="E30" s="7">
        <v>14468308521</v>
      </c>
      <c r="F30" s="7"/>
      <c r="G30" s="7">
        <v>24390010800</v>
      </c>
      <c r="H30" s="7"/>
      <c r="I30" s="7">
        <v>0</v>
      </c>
      <c r="J30" s="7"/>
      <c r="K30" s="7">
        <v>0</v>
      </c>
      <c r="L30" s="7"/>
      <c r="M30" s="7">
        <v>0</v>
      </c>
      <c r="N30" s="7"/>
      <c r="O30" s="7">
        <v>0</v>
      </c>
      <c r="P30" s="7"/>
      <c r="Q30" s="7">
        <v>800000</v>
      </c>
      <c r="R30" s="7"/>
      <c r="S30" s="7">
        <v>28950</v>
      </c>
      <c r="T30" s="7"/>
      <c r="U30" s="7">
        <v>14468308521</v>
      </c>
      <c r="V30" s="7"/>
      <c r="W30" s="7">
        <v>23022198000</v>
      </c>
      <c r="Y30" s="9">
        <v>4.4753700885829537E-3</v>
      </c>
    </row>
    <row r="31" spans="1:25">
      <c r="A31" s="1" t="s">
        <v>37</v>
      </c>
      <c r="C31" s="7">
        <v>758725</v>
      </c>
      <c r="D31" s="7"/>
      <c r="E31" s="7">
        <v>24233529506</v>
      </c>
      <c r="F31" s="7"/>
      <c r="G31" s="7">
        <v>43216266592.125</v>
      </c>
      <c r="H31" s="7"/>
      <c r="I31" s="7">
        <v>0</v>
      </c>
      <c r="J31" s="7"/>
      <c r="K31" s="7">
        <v>0</v>
      </c>
      <c r="L31" s="7"/>
      <c r="M31" s="7">
        <v>-3275</v>
      </c>
      <c r="N31" s="7"/>
      <c r="O31" s="7">
        <v>207745694</v>
      </c>
      <c r="P31" s="7"/>
      <c r="Q31" s="7">
        <v>755450</v>
      </c>
      <c r="R31" s="7"/>
      <c r="S31" s="7">
        <v>57600</v>
      </c>
      <c r="T31" s="7"/>
      <c r="U31" s="7">
        <v>24128926640</v>
      </c>
      <c r="V31" s="7"/>
      <c r="W31" s="7">
        <v>43255012176</v>
      </c>
      <c r="Y31" s="9">
        <v>8.4085015546196702E-3</v>
      </c>
    </row>
    <row r="32" spans="1:25">
      <c r="A32" s="1" t="s">
        <v>38</v>
      </c>
      <c r="C32" s="7">
        <v>992203</v>
      </c>
      <c r="D32" s="7"/>
      <c r="E32" s="7">
        <v>44919961075</v>
      </c>
      <c r="F32" s="7"/>
      <c r="G32" s="7">
        <v>48180725306.527496</v>
      </c>
      <c r="H32" s="7"/>
      <c r="I32" s="7">
        <v>2100000</v>
      </c>
      <c r="J32" s="7"/>
      <c r="K32" s="7">
        <v>92326985411</v>
      </c>
      <c r="L32" s="7"/>
      <c r="M32" s="7">
        <v>0</v>
      </c>
      <c r="N32" s="7"/>
      <c r="O32" s="7">
        <v>0</v>
      </c>
      <c r="P32" s="7"/>
      <c r="Q32" s="7">
        <v>3092203</v>
      </c>
      <c r="R32" s="7"/>
      <c r="S32" s="7">
        <v>42050</v>
      </c>
      <c r="T32" s="7"/>
      <c r="U32" s="7">
        <v>137246946486</v>
      </c>
      <c r="V32" s="7"/>
      <c r="W32" s="7">
        <v>129253474689.908</v>
      </c>
      <c r="Y32" s="9">
        <v>2.5126060268990311E-2</v>
      </c>
    </row>
    <row r="33" spans="1:25">
      <c r="A33" s="1" t="s">
        <v>39</v>
      </c>
      <c r="C33" s="7">
        <v>4459728</v>
      </c>
      <c r="D33" s="7"/>
      <c r="E33" s="7">
        <v>85209951977</v>
      </c>
      <c r="F33" s="7"/>
      <c r="G33" s="7">
        <v>107017269808.17599</v>
      </c>
      <c r="H33" s="7"/>
      <c r="I33" s="7">
        <v>700000</v>
      </c>
      <c r="J33" s="7"/>
      <c r="K33" s="7">
        <v>15218109277</v>
      </c>
      <c r="L33" s="7"/>
      <c r="M33" s="7">
        <v>0</v>
      </c>
      <c r="N33" s="7"/>
      <c r="O33" s="7">
        <v>0</v>
      </c>
      <c r="P33" s="7"/>
      <c r="Q33" s="7">
        <v>5159728</v>
      </c>
      <c r="R33" s="7"/>
      <c r="S33" s="7">
        <v>18420</v>
      </c>
      <c r="T33" s="7"/>
      <c r="U33" s="7">
        <v>100428061254</v>
      </c>
      <c r="V33" s="7"/>
      <c r="W33" s="7">
        <v>94476688730.927994</v>
      </c>
      <c r="Y33" s="9">
        <v>1.8365672418192102E-2</v>
      </c>
    </row>
    <row r="34" spans="1:25">
      <c r="A34" s="1" t="s">
        <v>40</v>
      </c>
      <c r="C34" s="7">
        <v>1917294</v>
      </c>
      <c r="D34" s="7"/>
      <c r="E34" s="7">
        <v>60846455517</v>
      </c>
      <c r="F34" s="7"/>
      <c r="G34" s="7">
        <v>66496366053.422997</v>
      </c>
      <c r="H34" s="7"/>
      <c r="I34" s="7">
        <v>3200000</v>
      </c>
      <c r="J34" s="7"/>
      <c r="K34" s="7">
        <v>95323723116</v>
      </c>
      <c r="L34" s="7"/>
      <c r="M34" s="7">
        <v>0</v>
      </c>
      <c r="N34" s="7"/>
      <c r="O34" s="7">
        <v>0</v>
      </c>
      <c r="P34" s="7"/>
      <c r="Q34" s="7">
        <v>5117294</v>
      </c>
      <c r="R34" s="7"/>
      <c r="S34" s="7">
        <v>28160</v>
      </c>
      <c r="T34" s="7"/>
      <c r="U34" s="7">
        <v>156170178633</v>
      </c>
      <c r="V34" s="7"/>
      <c r="W34" s="7">
        <v>143245586195.71201</v>
      </c>
      <c r="Y34" s="9">
        <v>2.7846038496490248E-2</v>
      </c>
    </row>
    <row r="35" spans="1:25">
      <c r="A35" s="1" t="s">
        <v>41</v>
      </c>
      <c r="C35" s="7">
        <v>4630757</v>
      </c>
      <c r="D35" s="7"/>
      <c r="E35" s="7">
        <v>150203801695</v>
      </c>
      <c r="F35" s="7"/>
      <c r="G35" s="7">
        <v>156554967898.858</v>
      </c>
      <c r="H35" s="7"/>
      <c r="I35" s="7">
        <v>0</v>
      </c>
      <c r="J35" s="7"/>
      <c r="K35" s="7">
        <v>0</v>
      </c>
      <c r="L35" s="7"/>
      <c r="M35" s="7">
        <v>0</v>
      </c>
      <c r="N35" s="7"/>
      <c r="O35" s="7">
        <v>0</v>
      </c>
      <c r="P35" s="7"/>
      <c r="Q35" s="7">
        <v>4630757</v>
      </c>
      <c r="R35" s="7"/>
      <c r="S35" s="7">
        <v>29110</v>
      </c>
      <c r="T35" s="7"/>
      <c r="U35" s="7">
        <v>150203801695</v>
      </c>
      <c r="V35" s="7"/>
      <c r="W35" s="7">
        <v>133999268319.19299</v>
      </c>
      <c r="Y35" s="9">
        <v>2.6048612618470128E-2</v>
      </c>
    </row>
    <row r="36" spans="1:25">
      <c r="A36" s="1" t="s">
        <v>42</v>
      </c>
      <c r="C36" s="7">
        <v>10923751</v>
      </c>
      <c r="D36" s="7"/>
      <c r="E36" s="7">
        <v>31474981902</v>
      </c>
      <c r="F36" s="7"/>
      <c r="G36" s="7">
        <v>64283827714.776001</v>
      </c>
      <c r="H36" s="7"/>
      <c r="I36" s="7">
        <v>11770155</v>
      </c>
      <c r="J36" s="7"/>
      <c r="K36" s="7">
        <v>63223682002</v>
      </c>
      <c r="L36" s="7"/>
      <c r="M36" s="7">
        <v>0</v>
      </c>
      <c r="N36" s="7"/>
      <c r="O36" s="7">
        <v>0</v>
      </c>
      <c r="P36" s="7"/>
      <c r="Q36" s="7">
        <v>22693906</v>
      </c>
      <c r="R36" s="7"/>
      <c r="S36" s="7">
        <v>4921</v>
      </c>
      <c r="T36" s="7"/>
      <c r="U36" s="7">
        <v>94698663904</v>
      </c>
      <c r="V36" s="7"/>
      <c r="W36" s="7">
        <v>111012234993.015</v>
      </c>
      <c r="Y36" s="9">
        <v>2.1580078320692111E-2</v>
      </c>
    </row>
    <row r="37" spans="1:25">
      <c r="A37" s="1" t="s">
        <v>43</v>
      </c>
      <c r="C37" s="7">
        <v>2286616</v>
      </c>
      <c r="D37" s="7"/>
      <c r="E37" s="7">
        <v>39218224638</v>
      </c>
      <c r="F37" s="7"/>
      <c r="G37" s="7">
        <v>63076045115.699997</v>
      </c>
      <c r="H37" s="7"/>
      <c r="I37" s="7">
        <v>1000000</v>
      </c>
      <c r="J37" s="7"/>
      <c r="K37" s="7">
        <v>27765742720</v>
      </c>
      <c r="L37" s="7"/>
      <c r="M37" s="7">
        <v>0</v>
      </c>
      <c r="N37" s="7"/>
      <c r="O37" s="7">
        <v>0</v>
      </c>
      <c r="P37" s="7"/>
      <c r="Q37" s="7">
        <v>3286616</v>
      </c>
      <c r="R37" s="7"/>
      <c r="S37" s="7">
        <v>31130</v>
      </c>
      <c r="T37" s="7"/>
      <c r="U37" s="7">
        <v>66983967358</v>
      </c>
      <c r="V37" s="7"/>
      <c r="W37" s="7">
        <v>101703597561.32401</v>
      </c>
      <c r="Y37" s="9">
        <v>1.9770537914200359E-2</v>
      </c>
    </row>
    <row r="38" spans="1:25">
      <c r="A38" s="1" t="s">
        <v>44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v>7000000</v>
      </c>
      <c r="J38" s="7"/>
      <c r="K38" s="7">
        <v>74408987520</v>
      </c>
      <c r="L38" s="7"/>
      <c r="M38" s="7">
        <v>0</v>
      </c>
      <c r="N38" s="7"/>
      <c r="O38" s="7">
        <v>0</v>
      </c>
      <c r="P38" s="7"/>
      <c r="Q38" s="7">
        <v>7000000</v>
      </c>
      <c r="R38" s="7"/>
      <c r="S38" s="7">
        <v>11030</v>
      </c>
      <c r="T38" s="7"/>
      <c r="U38" s="7">
        <v>74408987520</v>
      </c>
      <c r="V38" s="7"/>
      <c r="W38" s="7">
        <v>76750600500</v>
      </c>
      <c r="Y38" s="9">
        <v>1.4919832665781082E-2</v>
      </c>
    </row>
    <row r="39" spans="1:25">
      <c r="A39" s="1" t="s">
        <v>45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v>514938</v>
      </c>
      <c r="J39" s="7"/>
      <c r="K39" s="7">
        <v>9128535624</v>
      </c>
      <c r="L39" s="7"/>
      <c r="M39" s="7">
        <v>0</v>
      </c>
      <c r="N39" s="7"/>
      <c r="O39" s="7">
        <v>0</v>
      </c>
      <c r="P39" s="7"/>
      <c r="Q39" s="7">
        <v>514938</v>
      </c>
      <c r="R39" s="7"/>
      <c r="S39" s="7">
        <v>18050</v>
      </c>
      <c r="T39" s="7"/>
      <c r="U39" s="7">
        <v>9128535624</v>
      </c>
      <c r="V39" s="7"/>
      <c r="W39" s="7">
        <v>9239327846.1450005</v>
      </c>
      <c r="Y39" s="9">
        <v>1.7960670602020234E-3</v>
      </c>
    </row>
    <row r="40" spans="1:25">
      <c r="A40" s="1" t="s">
        <v>46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v>5768758</v>
      </c>
      <c r="J40" s="7"/>
      <c r="K40" s="7">
        <v>48718844875</v>
      </c>
      <c r="L40" s="7"/>
      <c r="M40" s="7">
        <v>0</v>
      </c>
      <c r="N40" s="7"/>
      <c r="O40" s="7">
        <v>0</v>
      </c>
      <c r="P40" s="7"/>
      <c r="Q40" s="7">
        <v>5768758</v>
      </c>
      <c r="R40" s="7"/>
      <c r="S40" s="7">
        <v>7270</v>
      </c>
      <c r="T40" s="7"/>
      <c r="U40" s="7">
        <v>48718844875</v>
      </c>
      <c r="V40" s="7"/>
      <c r="W40" s="7">
        <v>41689334379.572998</v>
      </c>
      <c r="Y40" s="9">
        <v>8.1041436658339048E-3</v>
      </c>
    </row>
    <row r="41" spans="1:25">
      <c r="A41" s="1" t="s">
        <v>47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v>65863716</v>
      </c>
      <c r="J41" s="7"/>
      <c r="K41" s="7">
        <v>304769931647</v>
      </c>
      <c r="L41" s="7"/>
      <c r="M41" s="7">
        <v>0</v>
      </c>
      <c r="N41" s="7"/>
      <c r="O41" s="7">
        <v>0</v>
      </c>
      <c r="P41" s="7"/>
      <c r="Q41" s="7">
        <v>65863716</v>
      </c>
      <c r="R41" s="7"/>
      <c r="S41" s="7">
        <v>4343</v>
      </c>
      <c r="T41" s="7"/>
      <c r="U41" s="7">
        <v>304769931647</v>
      </c>
      <c r="V41" s="7"/>
      <c r="W41" s="7">
        <v>284344144182.401</v>
      </c>
      <c r="Y41" s="9">
        <v>5.5274708250603884E-2</v>
      </c>
    </row>
    <row r="42" spans="1:25">
      <c r="A42" s="1" t="s">
        <v>48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v>350000</v>
      </c>
      <c r="J42" s="7"/>
      <c r="K42" s="7">
        <v>35799373568</v>
      </c>
      <c r="L42" s="7"/>
      <c r="M42" s="7">
        <v>0</v>
      </c>
      <c r="N42" s="7"/>
      <c r="O42" s="7">
        <v>0</v>
      </c>
      <c r="P42" s="7"/>
      <c r="Q42" s="7">
        <v>350000</v>
      </c>
      <c r="R42" s="7"/>
      <c r="S42" s="7">
        <v>98000</v>
      </c>
      <c r="T42" s="7"/>
      <c r="U42" s="7">
        <v>35799373568</v>
      </c>
      <c r="V42" s="7"/>
      <c r="W42" s="7">
        <v>34095915000</v>
      </c>
      <c r="Y42" s="9">
        <v>6.628030830673373E-3</v>
      </c>
    </row>
    <row r="43" spans="1:25">
      <c r="A43" s="1" t="s">
        <v>49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v>8000000</v>
      </c>
      <c r="J43" s="7"/>
      <c r="K43" s="7">
        <v>60661841621</v>
      </c>
      <c r="L43" s="7"/>
      <c r="M43" s="7">
        <v>0</v>
      </c>
      <c r="N43" s="7"/>
      <c r="O43" s="7">
        <v>0</v>
      </c>
      <c r="P43" s="7"/>
      <c r="Q43" s="7">
        <v>8000000</v>
      </c>
      <c r="R43" s="7"/>
      <c r="S43" s="7">
        <v>7590</v>
      </c>
      <c r="T43" s="7"/>
      <c r="U43" s="7">
        <v>60661841621</v>
      </c>
      <c r="V43" s="7"/>
      <c r="W43" s="7">
        <v>60358716000</v>
      </c>
      <c r="Y43" s="9">
        <v>1.1733353703745984E-2</v>
      </c>
    </row>
    <row r="44" spans="1:25">
      <c r="A44" s="1" t="s">
        <v>50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v>275000</v>
      </c>
      <c r="J44" s="7"/>
      <c r="K44" s="7">
        <v>5230019548</v>
      </c>
      <c r="L44" s="7"/>
      <c r="M44" s="7">
        <v>-275000</v>
      </c>
      <c r="N44" s="7"/>
      <c r="O44" s="7">
        <v>8433271855</v>
      </c>
      <c r="P44" s="7"/>
      <c r="Q44" s="7">
        <v>0</v>
      </c>
      <c r="R44" s="7"/>
      <c r="S44" s="7">
        <v>0</v>
      </c>
      <c r="T44" s="7"/>
      <c r="U44" s="7">
        <v>0</v>
      </c>
      <c r="V44" s="7"/>
      <c r="W44" s="7">
        <v>0</v>
      </c>
      <c r="Y44" s="9">
        <v>0</v>
      </c>
    </row>
    <row r="45" spans="1:25" ht="24.75" thickBot="1">
      <c r="C45" s="7"/>
      <c r="D45" s="7"/>
      <c r="E45" s="8">
        <f>SUM(E9:E44)</f>
        <v>1506865490216</v>
      </c>
      <c r="F45" s="7"/>
      <c r="G45" s="8">
        <f>SUM(G9:G44)</f>
        <v>1932946995429.4709</v>
      </c>
      <c r="H45" s="7"/>
      <c r="I45" s="7"/>
      <c r="J45" s="7"/>
      <c r="K45" s="8">
        <f>SUM(K9:K44)</f>
        <v>1285751715554</v>
      </c>
      <c r="L45" s="7"/>
      <c r="M45" s="7"/>
      <c r="N45" s="7"/>
      <c r="O45" s="8">
        <f>SUM(O9:O44)</f>
        <v>80010033720</v>
      </c>
      <c r="P45" s="7"/>
      <c r="Q45" s="7"/>
      <c r="R45" s="7"/>
      <c r="S45" s="7"/>
      <c r="T45" s="7"/>
      <c r="U45" s="8">
        <f>SUM(U9:U44)</f>
        <v>2719781123988</v>
      </c>
      <c r="V45" s="7"/>
      <c r="W45" s="8">
        <f>SUM(W9:W44)</f>
        <v>2934825596657.3892</v>
      </c>
      <c r="Y45" s="10">
        <f>SUM(Y9:Y44)</f>
        <v>0.57051158583937545</v>
      </c>
    </row>
    <row r="46" spans="1:25" ht="24.75" thickTop="1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Y47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9"/>
  <sheetViews>
    <sheetView rightToLeft="1" topLeftCell="H17" workbookViewId="0">
      <selection activeCell="AK24" sqref="AK24"/>
    </sheetView>
  </sheetViews>
  <sheetFormatPr defaultRowHeight="24"/>
  <cols>
    <col min="1" max="1" width="30.1406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8.42578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6" spans="1:37" ht="24.75">
      <c r="A6" s="16" t="s">
        <v>52</v>
      </c>
      <c r="B6" s="16" t="s">
        <v>52</v>
      </c>
      <c r="C6" s="16" t="s">
        <v>52</v>
      </c>
      <c r="D6" s="16" t="s">
        <v>52</v>
      </c>
      <c r="E6" s="16" t="s">
        <v>52</v>
      </c>
      <c r="F6" s="16" t="s">
        <v>52</v>
      </c>
      <c r="G6" s="16" t="s">
        <v>52</v>
      </c>
      <c r="H6" s="16" t="s">
        <v>52</v>
      </c>
      <c r="I6" s="16" t="s">
        <v>52</v>
      </c>
      <c r="J6" s="16" t="s">
        <v>52</v>
      </c>
      <c r="K6" s="16" t="s">
        <v>52</v>
      </c>
      <c r="L6" s="16" t="s">
        <v>52</v>
      </c>
      <c r="M6" s="16" t="s">
        <v>52</v>
      </c>
      <c r="O6" s="16" t="s">
        <v>182</v>
      </c>
      <c r="P6" s="16" t="s">
        <v>4</v>
      </c>
      <c r="Q6" s="16" t="s">
        <v>4</v>
      </c>
      <c r="R6" s="16" t="s">
        <v>4</v>
      </c>
      <c r="S6" s="16" t="s">
        <v>4</v>
      </c>
      <c r="U6" s="16" t="s">
        <v>5</v>
      </c>
      <c r="V6" s="16" t="s">
        <v>5</v>
      </c>
      <c r="W6" s="16" t="s">
        <v>5</v>
      </c>
      <c r="X6" s="16" t="s">
        <v>5</v>
      </c>
      <c r="Y6" s="16" t="s">
        <v>5</v>
      </c>
      <c r="Z6" s="16" t="s">
        <v>5</v>
      </c>
      <c r="AA6" s="16" t="s">
        <v>5</v>
      </c>
      <c r="AC6" s="16" t="s">
        <v>6</v>
      </c>
      <c r="AD6" s="16" t="s">
        <v>6</v>
      </c>
      <c r="AE6" s="16" t="s">
        <v>6</v>
      </c>
      <c r="AF6" s="16" t="s">
        <v>6</v>
      </c>
      <c r="AG6" s="16" t="s">
        <v>6</v>
      </c>
      <c r="AH6" s="16" t="s">
        <v>6</v>
      </c>
      <c r="AI6" s="16" t="s">
        <v>6</v>
      </c>
      <c r="AJ6" s="16" t="s">
        <v>6</v>
      </c>
      <c r="AK6" s="16" t="s">
        <v>6</v>
      </c>
    </row>
    <row r="7" spans="1:37" ht="24.75">
      <c r="A7" s="15" t="s">
        <v>53</v>
      </c>
      <c r="C7" s="15" t="s">
        <v>54</v>
      </c>
      <c r="E7" s="15" t="s">
        <v>55</v>
      </c>
      <c r="G7" s="15" t="s">
        <v>56</v>
      </c>
      <c r="I7" s="15" t="s">
        <v>57</v>
      </c>
      <c r="K7" s="15" t="s">
        <v>58</v>
      </c>
      <c r="M7" s="15" t="s">
        <v>51</v>
      </c>
      <c r="O7" s="15" t="s">
        <v>7</v>
      </c>
      <c r="Q7" s="15" t="s">
        <v>8</v>
      </c>
      <c r="S7" s="15" t="s">
        <v>9</v>
      </c>
      <c r="U7" s="16" t="s">
        <v>10</v>
      </c>
      <c r="V7" s="16" t="s">
        <v>10</v>
      </c>
      <c r="W7" s="16" t="s">
        <v>10</v>
      </c>
      <c r="Y7" s="16" t="s">
        <v>11</v>
      </c>
      <c r="Z7" s="16" t="s">
        <v>11</v>
      </c>
      <c r="AA7" s="16" t="s">
        <v>11</v>
      </c>
      <c r="AC7" s="15" t="s">
        <v>7</v>
      </c>
      <c r="AE7" s="15" t="s">
        <v>59</v>
      </c>
      <c r="AG7" s="15" t="s">
        <v>8</v>
      </c>
      <c r="AI7" s="15" t="s">
        <v>9</v>
      </c>
      <c r="AK7" s="15" t="s">
        <v>13</v>
      </c>
    </row>
    <row r="8" spans="1:37" ht="24.75">
      <c r="A8" s="16" t="s">
        <v>53</v>
      </c>
      <c r="C8" s="16" t="s">
        <v>54</v>
      </c>
      <c r="E8" s="16" t="s">
        <v>55</v>
      </c>
      <c r="G8" s="16" t="s">
        <v>56</v>
      </c>
      <c r="I8" s="16" t="s">
        <v>57</v>
      </c>
      <c r="K8" s="16" t="s">
        <v>58</v>
      </c>
      <c r="M8" s="16" t="s">
        <v>51</v>
      </c>
      <c r="O8" s="16" t="s">
        <v>7</v>
      </c>
      <c r="Q8" s="16" t="s">
        <v>8</v>
      </c>
      <c r="S8" s="16" t="s">
        <v>9</v>
      </c>
      <c r="U8" s="16" t="s">
        <v>7</v>
      </c>
      <c r="W8" s="16" t="s">
        <v>8</v>
      </c>
      <c r="Y8" s="16" t="s">
        <v>7</v>
      </c>
      <c r="AA8" s="16" t="s">
        <v>14</v>
      </c>
      <c r="AC8" s="16" t="s">
        <v>7</v>
      </c>
      <c r="AE8" s="16" t="s">
        <v>59</v>
      </c>
      <c r="AG8" s="16" t="s">
        <v>8</v>
      </c>
      <c r="AI8" s="16" t="s">
        <v>9</v>
      </c>
      <c r="AK8" s="16" t="s">
        <v>13</v>
      </c>
    </row>
    <row r="9" spans="1:37">
      <c r="A9" s="1" t="s">
        <v>60</v>
      </c>
      <c r="C9" s="4" t="s">
        <v>61</v>
      </c>
      <c r="D9" s="4"/>
      <c r="E9" s="4" t="s">
        <v>61</v>
      </c>
      <c r="F9" s="4"/>
      <c r="G9" s="4" t="s">
        <v>62</v>
      </c>
      <c r="H9" s="4"/>
      <c r="I9" s="4" t="s">
        <v>63</v>
      </c>
      <c r="J9" s="4"/>
      <c r="K9" s="11">
        <v>0</v>
      </c>
      <c r="L9" s="4"/>
      <c r="M9" s="11">
        <v>0</v>
      </c>
      <c r="N9" s="4"/>
      <c r="O9" s="11">
        <v>168294</v>
      </c>
      <c r="P9" s="4"/>
      <c r="Q9" s="11">
        <v>150017629713</v>
      </c>
      <c r="R9" s="4"/>
      <c r="S9" s="11">
        <v>155172596668</v>
      </c>
      <c r="T9" s="4"/>
      <c r="U9" s="11">
        <v>0</v>
      </c>
      <c r="V9" s="4"/>
      <c r="W9" s="11">
        <v>0</v>
      </c>
      <c r="X9" s="4"/>
      <c r="Y9" s="11">
        <v>0</v>
      </c>
      <c r="Z9" s="4"/>
      <c r="AA9" s="11">
        <v>0</v>
      </c>
      <c r="AB9" s="4"/>
      <c r="AC9" s="11">
        <v>168294</v>
      </c>
      <c r="AD9" s="4"/>
      <c r="AE9" s="11">
        <v>943380</v>
      </c>
      <c r="AF9" s="4"/>
      <c r="AG9" s="11">
        <v>150017629713</v>
      </c>
      <c r="AH9" s="4"/>
      <c r="AI9" s="11">
        <v>158736417528</v>
      </c>
      <c r="AK9" s="9">
        <v>3.0857358405727644E-2</v>
      </c>
    </row>
    <row r="10" spans="1:37">
      <c r="A10" s="1" t="s">
        <v>64</v>
      </c>
      <c r="C10" s="4" t="s">
        <v>61</v>
      </c>
      <c r="D10" s="4"/>
      <c r="E10" s="4" t="s">
        <v>61</v>
      </c>
      <c r="F10" s="4"/>
      <c r="G10" s="4" t="s">
        <v>65</v>
      </c>
      <c r="H10" s="4"/>
      <c r="I10" s="4" t="s">
        <v>66</v>
      </c>
      <c r="J10" s="4"/>
      <c r="K10" s="11">
        <v>0</v>
      </c>
      <c r="L10" s="4"/>
      <c r="M10" s="11">
        <v>0</v>
      </c>
      <c r="N10" s="4"/>
      <c r="O10" s="11">
        <v>56400</v>
      </c>
      <c r="P10" s="4"/>
      <c r="Q10" s="11">
        <v>50496738873</v>
      </c>
      <c r="R10" s="4"/>
      <c r="S10" s="11">
        <v>52100771023</v>
      </c>
      <c r="T10" s="4"/>
      <c r="U10" s="11">
        <v>0</v>
      </c>
      <c r="V10" s="4"/>
      <c r="W10" s="11">
        <v>0</v>
      </c>
      <c r="X10" s="4"/>
      <c r="Y10" s="11">
        <v>0</v>
      </c>
      <c r="Z10" s="4"/>
      <c r="AA10" s="11">
        <v>0</v>
      </c>
      <c r="AB10" s="4"/>
      <c r="AC10" s="11">
        <v>56400</v>
      </c>
      <c r="AD10" s="4"/>
      <c r="AE10" s="11">
        <v>940930</v>
      </c>
      <c r="AF10" s="4"/>
      <c r="AG10" s="11">
        <v>50496738873</v>
      </c>
      <c r="AH10" s="4"/>
      <c r="AI10" s="11">
        <v>53058833343</v>
      </c>
      <c r="AK10" s="9">
        <v>1.0314302556096951E-2</v>
      </c>
    </row>
    <row r="11" spans="1:37">
      <c r="A11" s="1" t="s">
        <v>67</v>
      </c>
      <c r="C11" s="4" t="s">
        <v>61</v>
      </c>
      <c r="D11" s="4"/>
      <c r="E11" s="4" t="s">
        <v>61</v>
      </c>
      <c r="F11" s="4"/>
      <c r="G11" s="4" t="s">
        <v>68</v>
      </c>
      <c r="H11" s="4"/>
      <c r="I11" s="4" t="s">
        <v>69</v>
      </c>
      <c r="J11" s="4"/>
      <c r="K11" s="11">
        <v>0</v>
      </c>
      <c r="L11" s="4"/>
      <c r="M11" s="11">
        <v>0</v>
      </c>
      <c r="N11" s="4"/>
      <c r="O11" s="11">
        <v>156700</v>
      </c>
      <c r="P11" s="4"/>
      <c r="Q11" s="11">
        <v>142612692928</v>
      </c>
      <c r="R11" s="4"/>
      <c r="S11" s="11">
        <v>147338671024</v>
      </c>
      <c r="T11" s="4"/>
      <c r="U11" s="11">
        <v>0</v>
      </c>
      <c r="V11" s="4"/>
      <c r="W11" s="11">
        <v>0</v>
      </c>
      <c r="X11" s="4"/>
      <c r="Y11" s="11">
        <v>0</v>
      </c>
      <c r="Z11" s="4"/>
      <c r="AA11" s="11">
        <v>0</v>
      </c>
      <c r="AB11" s="4"/>
      <c r="AC11" s="11">
        <v>156700</v>
      </c>
      <c r="AD11" s="4"/>
      <c r="AE11" s="11">
        <v>971000</v>
      </c>
      <c r="AF11" s="4"/>
      <c r="AG11" s="11">
        <v>142612692928</v>
      </c>
      <c r="AH11" s="4"/>
      <c r="AI11" s="11">
        <v>152128121779</v>
      </c>
      <c r="AK11" s="9">
        <v>2.9572747391106689E-2</v>
      </c>
    </row>
    <row r="12" spans="1:37">
      <c r="A12" s="1" t="s">
        <v>70</v>
      </c>
      <c r="C12" s="4" t="s">
        <v>61</v>
      </c>
      <c r="D12" s="4"/>
      <c r="E12" s="4" t="s">
        <v>61</v>
      </c>
      <c r="F12" s="4"/>
      <c r="G12" s="4" t="s">
        <v>71</v>
      </c>
      <c r="H12" s="4"/>
      <c r="I12" s="4" t="s">
        <v>72</v>
      </c>
      <c r="J12" s="4"/>
      <c r="K12" s="11">
        <v>0</v>
      </c>
      <c r="L12" s="4"/>
      <c r="M12" s="11">
        <v>0</v>
      </c>
      <c r="N12" s="4"/>
      <c r="O12" s="11">
        <v>107547</v>
      </c>
      <c r="P12" s="4"/>
      <c r="Q12" s="11">
        <v>100017104635</v>
      </c>
      <c r="R12" s="4"/>
      <c r="S12" s="11">
        <v>105645775731</v>
      </c>
      <c r="T12" s="4"/>
      <c r="U12" s="11">
        <v>0</v>
      </c>
      <c r="V12" s="4"/>
      <c r="W12" s="11">
        <v>0</v>
      </c>
      <c r="X12" s="4"/>
      <c r="Y12" s="11">
        <v>107547</v>
      </c>
      <c r="Z12" s="4"/>
      <c r="AA12" s="11">
        <v>107547000000</v>
      </c>
      <c r="AB12" s="4"/>
      <c r="AC12" s="11">
        <v>0</v>
      </c>
      <c r="AD12" s="4"/>
      <c r="AE12" s="11">
        <v>0</v>
      </c>
      <c r="AF12" s="4"/>
      <c r="AG12" s="11">
        <v>0</v>
      </c>
      <c r="AH12" s="4"/>
      <c r="AI12" s="11">
        <v>0</v>
      </c>
      <c r="AK12" s="9">
        <v>0</v>
      </c>
    </row>
    <row r="13" spans="1:37">
      <c r="A13" s="1" t="s">
        <v>73</v>
      </c>
      <c r="C13" s="4" t="s">
        <v>61</v>
      </c>
      <c r="D13" s="4"/>
      <c r="E13" s="4" t="s">
        <v>61</v>
      </c>
      <c r="F13" s="4"/>
      <c r="G13" s="4" t="s">
        <v>71</v>
      </c>
      <c r="H13" s="4"/>
      <c r="I13" s="4" t="s">
        <v>74</v>
      </c>
      <c r="J13" s="4"/>
      <c r="K13" s="11">
        <v>0</v>
      </c>
      <c r="L13" s="4"/>
      <c r="M13" s="11">
        <v>0</v>
      </c>
      <c r="N13" s="4"/>
      <c r="O13" s="11">
        <v>542615</v>
      </c>
      <c r="P13" s="4"/>
      <c r="Q13" s="11">
        <v>451007807508</v>
      </c>
      <c r="R13" s="4"/>
      <c r="S13" s="11">
        <v>520825750289</v>
      </c>
      <c r="T13" s="4"/>
      <c r="U13" s="11">
        <v>0</v>
      </c>
      <c r="V13" s="4"/>
      <c r="W13" s="11">
        <v>0</v>
      </c>
      <c r="X13" s="4"/>
      <c r="Y13" s="11">
        <v>128656</v>
      </c>
      <c r="Z13" s="4"/>
      <c r="AA13" s="11">
        <v>124975895838</v>
      </c>
      <c r="AB13" s="4"/>
      <c r="AC13" s="11">
        <v>413959</v>
      </c>
      <c r="AD13" s="4"/>
      <c r="AE13" s="11">
        <v>979805</v>
      </c>
      <c r="AF13" s="4"/>
      <c r="AG13" s="11">
        <v>344072207714</v>
      </c>
      <c r="AH13" s="4"/>
      <c r="AI13" s="11">
        <v>405525583158</v>
      </c>
      <c r="AK13" s="9">
        <v>7.8831615687627768E-2</v>
      </c>
    </row>
    <row r="14" spans="1:37">
      <c r="A14" s="1" t="s">
        <v>75</v>
      </c>
      <c r="C14" s="4" t="s">
        <v>61</v>
      </c>
      <c r="D14" s="4"/>
      <c r="E14" s="4" t="s">
        <v>61</v>
      </c>
      <c r="F14" s="4"/>
      <c r="G14" s="4" t="s">
        <v>76</v>
      </c>
      <c r="H14" s="4"/>
      <c r="I14" s="4" t="s">
        <v>77</v>
      </c>
      <c r="J14" s="4"/>
      <c r="K14" s="11">
        <v>0</v>
      </c>
      <c r="L14" s="4"/>
      <c r="M14" s="11">
        <v>0</v>
      </c>
      <c r="N14" s="4"/>
      <c r="O14" s="11">
        <v>131886</v>
      </c>
      <c r="P14" s="4"/>
      <c r="Q14" s="11">
        <v>117846945083</v>
      </c>
      <c r="R14" s="4"/>
      <c r="S14" s="11">
        <v>123838419003</v>
      </c>
      <c r="T14" s="4"/>
      <c r="U14" s="11">
        <v>0</v>
      </c>
      <c r="V14" s="4"/>
      <c r="W14" s="11">
        <v>0</v>
      </c>
      <c r="X14" s="4"/>
      <c r="Y14" s="11">
        <v>0</v>
      </c>
      <c r="Z14" s="4"/>
      <c r="AA14" s="11">
        <v>0</v>
      </c>
      <c r="AB14" s="4"/>
      <c r="AC14" s="11">
        <v>131886</v>
      </c>
      <c r="AD14" s="4"/>
      <c r="AE14" s="11">
        <v>958930</v>
      </c>
      <c r="AF14" s="4"/>
      <c r="AG14" s="11">
        <v>117846945083</v>
      </c>
      <c r="AH14" s="4"/>
      <c r="AI14" s="11">
        <v>126446519393</v>
      </c>
      <c r="AK14" s="9">
        <v>2.4580405862935268E-2</v>
      </c>
    </row>
    <row r="15" spans="1:37">
      <c r="A15" s="1" t="s">
        <v>78</v>
      </c>
      <c r="C15" s="4" t="s">
        <v>61</v>
      </c>
      <c r="D15" s="4"/>
      <c r="E15" s="4" t="s">
        <v>61</v>
      </c>
      <c r="F15" s="4"/>
      <c r="G15" s="4" t="s">
        <v>71</v>
      </c>
      <c r="H15" s="4"/>
      <c r="I15" s="4" t="s">
        <v>79</v>
      </c>
      <c r="J15" s="4"/>
      <c r="K15" s="11">
        <v>0</v>
      </c>
      <c r="L15" s="4"/>
      <c r="M15" s="11">
        <v>0</v>
      </c>
      <c r="N15" s="4"/>
      <c r="O15" s="11">
        <v>80077</v>
      </c>
      <c r="P15" s="4"/>
      <c r="Q15" s="11">
        <v>70854014150</v>
      </c>
      <c r="R15" s="4"/>
      <c r="S15" s="11">
        <v>74137862076</v>
      </c>
      <c r="T15" s="4"/>
      <c r="U15" s="11">
        <v>0</v>
      </c>
      <c r="V15" s="4"/>
      <c r="W15" s="11">
        <v>0</v>
      </c>
      <c r="X15" s="4"/>
      <c r="Y15" s="11">
        <v>0</v>
      </c>
      <c r="Z15" s="4"/>
      <c r="AA15" s="11">
        <v>0</v>
      </c>
      <c r="AB15" s="4"/>
      <c r="AC15" s="11">
        <v>80077</v>
      </c>
      <c r="AD15" s="4"/>
      <c r="AE15" s="11">
        <v>957640</v>
      </c>
      <c r="AF15" s="4"/>
      <c r="AG15" s="11">
        <v>70854014150</v>
      </c>
      <c r="AH15" s="4"/>
      <c r="AI15" s="11">
        <v>76671039134</v>
      </c>
      <c r="AK15" s="9">
        <v>1.4904366438029797E-2</v>
      </c>
    </row>
    <row r="16" spans="1:37">
      <c r="A16" s="1" t="s">
        <v>80</v>
      </c>
      <c r="C16" s="4" t="s">
        <v>61</v>
      </c>
      <c r="D16" s="4"/>
      <c r="E16" s="4" t="s">
        <v>61</v>
      </c>
      <c r="F16" s="4"/>
      <c r="G16" s="4" t="s">
        <v>71</v>
      </c>
      <c r="H16" s="4"/>
      <c r="I16" s="4" t="s">
        <v>81</v>
      </c>
      <c r="J16" s="4"/>
      <c r="K16" s="11">
        <v>0</v>
      </c>
      <c r="L16" s="4"/>
      <c r="M16" s="11">
        <v>0</v>
      </c>
      <c r="N16" s="4"/>
      <c r="O16" s="11">
        <v>514704</v>
      </c>
      <c r="P16" s="4"/>
      <c r="Q16" s="11">
        <v>428218138153</v>
      </c>
      <c r="R16" s="4"/>
      <c r="S16" s="11">
        <v>472617961361</v>
      </c>
      <c r="T16" s="4"/>
      <c r="U16" s="11">
        <v>0</v>
      </c>
      <c r="V16" s="4"/>
      <c r="W16" s="11">
        <v>0</v>
      </c>
      <c r="X16" s="4"/>
      <c r="Y16" s="11">
        <v>323995</v>
      </c>
      <c r="Z16" s="4"/>
      <c r="AA16" s="11">
        <v>303230304547</v>
      </c>
      <c r="AB16" s="4"/>
      <c r="AC16" s="11">
        <v>190709</v>
      </c>
      <c r="AD16" s="4"/>
      <c r="AE16" s="11">
        <v>939026</v>
      </c>
      <c r="AF16" s="4"/>
      <c r="AG16" s="11">
        <v>158664111623</v>
      </c>
      <c r="AH16" s="4"/>
      <c r="AI16" s="11">
        <v>179048251055</v>
      </c>
      <c r="AK16" s="9">
        <v>3.480585073521817E-2</v>
      </c>
    </row>
    <row r="17" spans="1:37">
      <c r="A17" s="1" t="s">
        <v>82</v>
      </c>
      <c r="C17" s="4" t="s">
        <v>61</v>
      </c>
      <c r="D17" s="4"/>
      <c r="E17" s="4" t="s">
        <v>61</v>
      </c>
      <c r="F17" s="4"/>
      <c r="G17" s="4" t="s">
        <v>83</v>
      </c>
      <c r="H17" s="4"/>
      <c r="I17" s="4" t="s">
        <v>74</v>
      </c>
      <c r="J17" s="4"/>
      <c r="K17" s="11">
        <v>0</v>
      </c>
      <c r="L17" s="4"/>
      <c r="M17" s="11">
        <v>0</v>
      </c>
      <c r="N17" s="4"/>
      <c r="O17" s="11">
        <v>105000</v>
      </c>
      <c r="P17" s="4"/>
      <c r="Q17" s="11">
        <v>97350541718</v>
      </c>
      <c r="R17" s="4"/>
      <c r="S17" s="11">
        <v>100803776003</v>
      </c>
      <c r="T17" s="4"/>
      <c r="U17" s="11">
        <v>0</v>
      </c>
      <c r="V17" s="4"/>
      <c r="W17" s="11">
        <v>0</v>
      </c>
      <c r="X17" s="4"/>
      <c r="Y17" s="11">
        <v>0</v>
      </c>
      <c r="Z17" s="4"/>
      <c r="AA17" s="11">
        <v>0</v>
      </c>
      <c r="AB17" s="4"/>
      <c r="AC17" s="11">
        <v>105000</v>
      </c>
      <c r="AD17" s="4"/>
      <c r="AE17" s="11">
        <v>978920</v>
      </c>
      <c r="AF17" s="4"/>
      <c r="AG17" s="11">
        <v>97350541718</v>
      </c>
      <c r="AH17" s="4"/>
      <c r="AI17" s="11">
        <v>102767969928</v>
      </c>
      <c r="AK17" s="9">
        <v>1.9977445189211025E-2</v>
      </c>
    </row>
    <row r="18" spans="1:37">
      <c r="A18" s="1" t="s">
        <v>84</v>
      </c>
      <c r="C18" s="4" t="s">
        <v>61</v>
      </c>
      <c r="D18" s="4"/>
      <c r="E18" s="4" t="s">
        <v>61</v>
      </c>
      <c r="F18" s="4"/>
      <c r="G18" s="4" t="s">
        <v>85</v>
      </c>
      <c r="H18" s="4"/>
      <c r="I18" s="4" t="s">
        <v>81</v>
      </c>
      <c r="J18" s="4"/>
      <c r="K18" s="11">
        <v>0</v>
      </c>
      <c r="L18" s="4"/>
      <c r="M18" s="11">
        <v>0</v>
      </c>
      <c r="N18" s="4"/>
      <c r="O18" s="11">
        <v>96932</v>
      </c>
      <c r="P18" s="4"/>
      <c r="Q18" s="11">
        <v>85926402937</v>
      </c>
      <c r="R18" s="4"/>
      <c r="S18" s="11">
        <v>88870533295</v>
      </c>
      <c r="T18" s="4"/>
      <c r="U18" s="11">
        <v>0</v>
      </c>
      <c r="V18" s="4"/>
      <c r="W18" s="11">
        <v>0</v>
      </c>
      <c r="X18" s="4"/>
      <c r="Y18" s="11">
        <v>0</v>
      </c>
      <c r="Z18" s="4"/>
      <c r="AA18" s="11">
        <v>0</v>
      </c>
      <c r="AB18" s="4"/>
      <c r="AC18" s="11">
        <v>96932</v>
      </c>
      <c r="AD18" s="4"/>
      <c r="AE18" s="11">
        <v>939430</v>
      </c>
      <c r="AF18" s="4"/>
      <c r="AG18" s="11">
        <v>85926402937</v>
      </c>
      <c r="AH18" s="4"/>
      <c r="AI18" s="11">
        <v>91044323984</v>
      </c>
      <c r="AK18" s="9">
        <v>1.769844235955443E-2</v>
      </c>
    </row>
    <row r="19" spans="1:37">
      <c r="A19" s="1" t="s">
        <v>86</v>
      </c>
      <c r="C19" s="4" t="s">
        <v>61</v>
      </c>
      <c r="D19" s="4"/>
      <c r="E19" s="4" t="s">
        <v>61</v>
      </c>
      <c r="F19" s="4"/>
      <c r="G19" s="4" t="s">
        <v>87</v>
      </c>
      <c r="H19" s="4"/>
      <c r="I19" s="4" t="s">
        <v>6</v>
      </c>
      <c r="J19" s="4"/>
      <c r="K19" s="11">
        <v>0</v>
      </c>
      <c r="L19" s="4"/>
      <c r="M19" s="11">
        <v>0</v>
      </c>
      <c r="N19" s="4"/>
      <c r="O19" s="11">
        <v>75000</v>
      </c>
      <c r="P19" s="4"/>
      <c r="Q19" s="11">
        <v>70010937181</v>
      </c>
      <c r="R19" s="4"/>
      <c r="S19" s="11">
        <v>73355451914</v>
      </c>
      <c r="T19" s="4"/>
      <c r="U19" s="11">
        <v>0</v>
      </c>
      <c r="V19" s="4"/>
      <c r="W19" s="11">
        <v>0</v>
      </c>
      <c r="X19" s="4"/>
      <c r="Y19" s="11">
        <v>75000</v>
      </c>
      <c r="Z19" s="4"/>
      <c r="AA19" s="11">
        <v>75000000000</v>
      </c>
      <c r="AB19" s="4"/>
      <c r="AC19" s="11">
        <v>0</v>
      </c>
      <c r="AD19" s="4"/>
      <c r="AE19" s="11">
        <v>0</v>
      </c>
      <c r="AF19" s="4"/>
      <c r="AG19" s="11">
        <v>0</v>
      </c>
      <c r="AH19" s="4"/>
      <c r="AI19" s="11">
        <v>0</v>
      </c>
      <c r="AK19" s="9">
        <v>0</v>
      </c>
    </row>
    <row r="20" spans="1:37">
      <c r="A20" s="1" t="s">
        <v>88</v>
      </c>
      <c r="C20" s="4" t="s">
        <v>61</v>
      </c>
      <c r="D20" s="4"/>
      <c r="E20" s="4" t="s">
        <v>61</v>
      </c>
      <c r="F20" s="4"/>
      <c r="G20" s="4" t="s">
        <v>89</v>
      </c>
      <c r="H20" s="4"/>
      <c r="I20" s="4" t="s">
        <v>79</v>
      </c>
      <c r="J20" s="4"/>
      <c r="K20" s="11">
        <v>0</v>
      </c>
      <c r="L20" s="4"/>
      <c r="M20" s="11">
        <v>0</v>
      </c>
      <c r="N20" s="4"/>
      <c r="O20" s="11">
        <v>100000</v>
      </c>
      <c r="P20" s="4"/>
      <c r="Q20" s="11">
        <v>89656247250</v>
      </c>
      <c r="R20" s="4"/>
      <c r="S20" s="11">
        <v>91007501900</v>
      </c>
      <c r="T20" s="4"/>
      <c r="U20" s="11">
        <v>0</v>
      </c>
      <c r="V20" s="4"/>
      <c r="W20" s="11">
        <v>0</v>
      </c>
      <c r="X20" s="4"/>
      <c r="Y20" s="11">
        <v>0</v>
      </c>
      <c r="Z20" s="4"/>
      <c r="AA20" s="11">
        <v>0</v>
      </c>
      <c r="AB20" s="4"/>
      <c r="AC20" s="11">
        <v>100000</v>
      </c>
      <c r="AD20" s="4"/>
      <c r="AE20" s="11">
        <v>955750</v>
      </c>
      <c r="AF20" s="4"/>
      <c r="AG20" s="11">
        <v>89656247250</v>
      </c>
      <c r="AH20" s="4"/>
      <c r="AI20" s="11">
        <v>95557677031</v>
      </c>
      <c r="AK20" s="9">
        <v>1.8575809725857095E-2</v>
      </c>
    </row>
    <row r="21" spans="1:37">
      <c r="A21" s="1" t="s">
        <v>90</v>
      </c>
      <c r="C21" s="4" t="s">
        <v>61</v>
      </c>
      <c r="D21" s="4"/>
      <c r="E21" s="4" t="s">
        <v>61</v>
      </c>
      <c r="F21" s="4"/>
      <c r="G21" s="4" t="s">
        <v>85</v>
      </c>
      <c r="H21" s="4"/>
      <c r="I21" s="4" t="s">
        <v>81</v>
      </c>
      <c r="J21" s="4"/>
      <c r="K21" s="11">
        <v>0</v>
      </c>
      <c r="L21" s="4"/>
      <c r="M21" s="11">
        <v>0</v>
      </c>
      <c r="N21" s="4"/>
      <c r="O21" s="11">
        <v>250000</v>
      </c>
      <c r="P21" s="4"/>
      <c r="Q21" s="11">
        <v>213472271176</v>
      </c>
      <c r="R21" s="4"/>
      <c r="S21" s="11">
        <v>229583380468</v>
      </c>
      <c r="T21" s="4"/>
      <c r="U21" s="11">
        <v>0</v>
      </c>
      <c r="V21" s="4"/>
      <c r="W21" s="11">
        <v>0</v>
      </c>
      <c r="X21" s="4"/>
      <c r="Y21" s="11">
        <v>135000</v>
      </c>
      <c r="Z21" s="4"/>
      <c r="AA21" s="11">
        <v>126201805681</v>
      </c>
      <c r="AB21" s="4"/>
      <c r="AC21" s="11">
        <v>115000</v>
      </c>
      <c r="AD21" s="4"/>
      <c r="AE21" s="11">
        <v>939000</v>
      </c>
      <c r="AF21" s="4"/>
      <c r="AG21" s="11">
        <v>98197244741</v>
      </c>
      <c r="AH21" s="4"/>
      <c r="AI21" s="11">
        <v>107965427718</v>
      </c>
      <c r="AK21" s="9">
        <v>2.098779820285631E-2</v>
      </c>
    </row>
    <row r="22" spans="1:37">
      <c r="A22" s="1" t="s">
        <v>91</v>
      </c>
      <c r="C22" s="4" t="s">
        <v>61</v>
      </c>
      <c r="D22" s="4"/>
      <c r="E22" s="4" t="s">
        <v>61</v>
      </c>
      <c r="F22" s="4"/>
      <c r="G22" s="4" t="s">
        <v>92</v>
      </c>
      <c r="H22" s="4"/>
      <c r="I22" s="4" t="s">
        <v>93</v>
      </c>
      <c r="J22" s="4"/>
      <c r="K22" s="11">
        <v>0</v>
      </c>
      <c r="L22" s="4"/>
      <c r="M22" s="11">
        <v>0</v>
      </c>
      <c r="N22" s="4"/>
      <c r="O22" s="11">
        <v>120000</v>
      </c>
      <c r="P22" s="4"/>
      <c r="Q22" s="11">
        <v>100698248248</v>
      </c>
      <c r="R22" s="4"/>
      <c r="S22" s="11">
        <v>107645685682</v>
      </c>
      <c r="T22" s="4"/>
      <c r="U22" s="11">
        <v>0</v>
      </c>
      <c r="V22" s="4"/>
      <c r="W22" s="11">
        <v>0</v>
      </c>
      <c r="X22" s="4"/>
      <c r="Y22" s="11">
        <v>120000</v>
      </c>
      <c r="Z22" s="4"/>
      <c r="AA22" s="11">
        <v>109636164131</v>
      </c>
      <c r="AB22" s="4"/>
      <c r="AC22" s="11">
        <v>0</v>
      </c>
      <c r="AD22" s="4"/>
      <c r="AE22" s="11">
        <v>0</v>
      </c>
      <c r="AF22" s="4"/>
      <c r="AG22" s="11">
        <v>0</v>
      </c>
      <c r="AH22" s="4"/>
      <c r="AI22" s="11">
        <v>0</v>
      </c>
      <c r="AK22" s="9">
        <v>0</v>
      </c>
    </row>
    <row r="23" spans="1:37">
      <c r="A23" s="1" t="s">
        <v>94</v>
      </c>
      <c r="C23" s="4" t="s">
        <v>61</v>
      </c>
      <c r="D23" s="4"/>
      <c r="E23" s="4" t="s">
        <v>61</v>
      </c>
      <c r="F23" s="4"/>
      <c r="G23" s="4" t="s">
        <v>89</v>
      </c>
      <c r="H23" s="4"/>
      <c r="I23" s="4" t="s">
        <v>79</v>
      </c>
      <c r="J23" s="4"/>
      <c r="K23" s="11">
        <v>0</v>
      </c>
      <c r="L23" s="4"/>
      <c r="M23" s="11">
        <v>0</v>
      </c>
      <c r="N23" s="4"/>
      <c r="O23" s="11">
        <v>110000</v>
      </c>
      <c r="P23" s="4"/>
      <c r="Q23" s="11">
        <v>101339966383</v>
      </c>
      <c r="R23" s="4"/>
      <c r="S23" s="11">
        <v>103150300618</v>
      </c>
      <c r="T23" s="4"/>
      <c r="U23" s="11">
        <v>0</v>
      </c>
      <c r="V23" s="4"/>
      <c r="W23" s="11">
        <v>0</v>
      </c>
      <c r="X23" s="4"/>
      <c r="Y23" s="11">
        <v>0</v>
      </c>
      <c r="Z23" s="4"/>
      <c r="AA23" s="11">
        <v>0</v>
      </c>
      <c r="AB23" s="4"/>
      <c r="AC23" s="11">
        <v>110000</v>
      </c>
      <c r="AD23" s="4"/>
      <c r="AE23" s="11">
        <v>956000</v>
      </c>
      <c r="AF23" s="4"/>
      <c r="AG23" s="11">
        <v>101339966383</v>
      </c>
      <c r="AH23" s="4"/>
      <c r="AI23" s="11">
        <v>105140939750</v>
      </c>
      <c r="AK23" s="9">
        <v>2.0438735556120771E-2</v>
      </c>
    </row>
    <row r="24" spans="1:37">
      <c r="A24" s="1" t="s">
        <v>95</v>
      </c>
      <c r="C24" s="4" t="s">
        <v>61</v>
      </c>
      <c r="D24" s="4"/>
      <c r="E24" s="4" t="s">
        <v>61</v>
      </c>
      <c r="F24" s="4"/>
      <c r="G24" s="4" t="s">
        <v>92</v>
      </c>
      <c r="H24" s="4"/>
      <c r="I24" s="4" t="s">
        <v>93</v>
      </c>
      <c r="J24" s="4"/>
      <c r="K24" s="11">
        <v>0</v>
      </c>
      <c r="L24" s="4"/>
      <c r="M24" s="11">
        <v>0</v>
      </c>
      <c r="N24" s="4"/>
      <c r="O24" s="11">
        <v>544352</v>
      </c>
      <c r="P24" s="4"/>
      <c r="Q24" s="11">
        <v>455896312118</v>
      </c>
      <c r="R24" s="4"/>
      <c r="S24" s="11">
        <v>489408927511</v>
      </c>
      <c r="T24" s="4"/>
      <c r="U24" s="11">
        <v>0</v>
      </c>
      <c r="V24" s="4"/>
      <c r="W24" s="11">
        <v>0</v>
      </c>
      <c r="X24" s="4"/>
      <c r="Y24" s="11">
        <v>398716</v>
      </c>
      <c r="Z24" s="4"/>
      <c r="AA24" s="11">
        <v>363933304022</v>
      </c>
      <c r="AB24" s="4"/>
      <c r="AC24" s="11">
        <v>145636</v>
      </c>
      <c r="AD24" s="4"/>
      <c r="AE24" s="11">
        <v>920060</v>
      </c>
      <c r="AF24" s="4"/>
      <c r="AG24" s="11">
        <v>121970554552</v>
      </c>
      <c r="AH24" s="4"/>
      <c r="AI24" s="11">
        <v>133969571773</v>
      </c>
      <c r="AK24" s="9">
        <v>2.6042839797188411E-2</v>
      </c>
    </row>
    <row r="25" spans="1:37">
      <c r="A25" s="1" t="s">
        <v>96</v>
      </c>
      <c r="C25" s="4" t="s">
        <v>61</v>
      </c>
      <c r="D25" s="4"/>
      <c r="E25" s="4" t="s">
        <v>61</v>
      </c>
      <c r="F25" s="4"/>
      <c r="G25" s="4" t="s">
        <v>97</v>
      </c>
      <c r="H25" s="4"/>
      <c r="I25" s="4" t="s">
        <v>98</v>
      </c>
      <c r="J25" s="4"/>
      <c r="K25" s="11">
        <v>0</v>
      </c>
      <c r="L25" s="4"/>
      <c r="M25" s="11">
        <v>0</v>
      </c>
      <c r="N25" s="4"/>
      <c r="O25" s="11">
        <v>59500</v>
      </c>
      <c r="P25" s="4"/>
      <c r="Q25" s="11">
        <v>50008697430</v>
      </c>
      <c r="R25" s="4"/>
      <c r="S25" s="11">
        <v>50641384585</v>
      </c>
      <c r="T25" s="4"/>
      <c r="U25" s="11">
        <v>0</v>
      </c>
      <c r="V25" s="4"/>
      <c r="W25" s="11">
        <v>0</v>
      </c>
      <c r="X25" s="4"/>
      <c r="Y25" s="11">
        <v>0</v>
      </c>
      <c r="Z25" s="4"/>
      <c r="AA25" s="11">
        <v>0</v>
      </c>
      <c r="AB25" s="4"/>
      <c r="AC25" s="11">
        <v>59500</v>
      </c>
      <c r="AD25" s="4"/>
      <c r="AE25" s="11">
        <v>898070</v>
      </c>
      <c r="AF25" s="4"/>
      <c r="AG25" s="11">
        <v>50008697430</v>
      </c>
      <c r="AH25" s="4"/>
      <c r="AI25" s="11">
        <v>53425479876</v>
      </c>
      <c r="AK25" s="9">
        <v>1.0385576329646758E-2</v>
      </c>
    </row>
    <row r="26" spans="1:37">
      <c r="A26" s="1" t="s">
        <v>99</v>
      </c>
      <c r="C26" s="4" t="s">
        <v>61</v>
      </c>
      <c r="D26" s="4"/>
      <c r="E26" s="4" t="s">
        <v>61</v>
      </c>
      <c r="F26" s="4"/>
      <c r="G26" s="4" t="s">
        <v>100</v>
      </c>
      <c r="H26" s="4"/>
      <c r="I26" s="4" t="s">
        <v>101</v>
      </c>
      <c r="J26" s="4"/>
      <c r="K26" s="11">
        <v>15</v>
      </c>
      <c r="L26" s="4"/>
      <c r="M26" s="11">
        <v>15</v>
      </c>
      <c r="N26" s="4"/>
      <c r="O26" s="11">
        <v>139272</v>
      </c>
      <c r="P26" s="4"/>
      <c r="Q26" s="11">
        <v>130773432142</v>
      </c>
      <c r="R26" s="4"/>
      <c r="S26" s="11">
        <v>133221549776</v>
      </c>
      <c r="T26" s="4"/>
      <c r="U26" s="11">
        <v>0</v>
      </c>
      <c r="V26" s="4"/>
      <c r="W26" s="11">
        <v>0</v>
      </c>
      <c r="X26" s="4"/>
      <c r="Y26" s="11">
        <v>136108</v>
      </c>
      <c r="Z26" s="4"/>
      <c r="AA26" s="11">
        <v>129978333463</v>
      </c>
      <c r="AB26" s="4"/>
      <c r="AC26" s="11">
        <v>3164</v>
      </c>
      <c r="AD26" s="4"/>
      <c r="AE26" s="11">
        <v>957510</v>
      </c>
      <c r="AF26" s="4"/>
      <c r="AG26" s="11">
        <v>2970928394</v>
      </c>
      <c r="AH26" s="4"/>
      <c r="AI26" s="11">
        <v>3029012531</v>
      </c>
      <c r="AK26" s="9">
        <v>5.8882093183198006E-4</v>
      </c>
    </row>
    <row r="27" spans="1:37">
      <c r="A27" s="1" t="s">
        <v>102</v>
      </c>
      <c r="C27" s="4" t="s">
        <v>61</v>
      </c>
      <c r="D27" s="4"/>
      <c r="E27" s="4" t="s">
        <v>61</v>
      </c>
      <c r="F27" s="4"/>
      <c r="G27" s="4" t="s">
        <v>103</v>
      </c>
      <c r="H27" s="4"/>
      <c r="I27" s="4" t="s">
        <v>104</v>
      </c>
      <c r="J27" s="4"/>
      <c r="K27" s="11">
        <v>17</v>
      </c>
      <c r="L27" s="4"/>
      <c r="M27" s="11">
        <v>17</v>
      </c>
      <c r="N27" s="4"/>
      <c r="O27" s="11">
        <v>100000</v>
      </c>
      <c r="P27" s="4"/>
      <c r="Q27" s="11">
        <v>97753554312</v>
      </c>
      <c r="R27" s="4"/>
      <c r="S27" s="11">
        <v>98082219375</v>
      </c>
      <c r="T27" s="4"/>
      <c r="U27" s="11">
        <v>0</v>
      </c>
      <c r="V27" s="4"/>
      <c r="W27" s="11">
        <v>0</v>
      </c>
      <c r="X27" s="4"/>
      <c r="Y27" s="11">
        <v>0</v>
      </c>
      <c r="Z27" s="4"/>
      <c r="AA27" s="11">
        <v>0</v>
      </c>
      <c r="AB27" s="4"/>
      <c r="AC27" s="11">
        <v>100000</v>
      </c>
      <c r="AD27" s="4"/>
      <c r="AE27" s="11">
        <v>986500</v>
      </c>
      <c r="AF27" s="4"/>
      <c r="AG27" s="11">
        <v>97753554312</v>
      </c>
      <c r="AH27" s="4"/>
      <c r="AI27" s="11">
        <v>98632119687</v>
      </c>
      <c r="AK27" s="9">
        <v>1.917346198745809E-2</v>
      </c>
    </row>
    <row r="28" spans="1:37" ht="24.75" thickBot="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2">
        <f>SUM(Q9:Q27)</f>
        <v>3003957681938</v>
      </c>
      <c r="R28" s="4"/>
      <c r="S28" s="12">
        <f>SUM(S9:S27)</f>
        <v>3217448518302</v>
      </c>
      <c r="T28" s="4"/>
      <c r="U28" s="4"/>
      <c r="V28" s="4"/>
      <c r="W28" s="12">
        <f>SUM(W9:W27)</f>
        <v>0</v>
      </c>
      <c r="X28" s="4"/>
      <c r="Y28" s="4"/>
      <c r="Z28" s="4"/>
      <c r="AA28" s="12">
        <f>SUM(AA9:AA27)</f>
        <v>1340502807682</v>
      </c>
      <c r="AB28" s="4"/>
      <c r="AC28" s="4"/>
      <c r="AD28" s="4"/>
      <c r="AE28" s="4"/>
      <c r="AF28" s="4"/>
      <c r="AG28" s="12">
        <f>SUM(AG9:AG27)</f>
        <v>1779738477801</v>
      </c>
      <c r="AH28" s="4"/>
      <c r="AI28" s="12">
        <f>SUM(AI9:AI27)</f>
        <v>1943147287668</v>
      </c>
      <c r="AK28" s="10">
        <f>SUM(AK9:AK27)</f>
        <v>0.37773557715646711</v>
      </c>
    </row>
    <row r="29" spans="1:37" ht="24.75" thickTop="1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10"/>
  <sheetViews>
    <sheetView rightToLeft="1" workbookViewId="0">
      <selection activeCell="I8" sqref="I8"/>
    </sheetView>
  </sheetViews>
  <sheetFormatPr defaultRowHeight="24"/>
  <cols>
    <col min="1" max="1" width="23.7109375" style="1" bestFit="1" customWidth="1"/>
    <col min="2" max="2" width="1" style="1" customWidth="1"/>
    <col min="3" max="3" width="8.42578125" style="1" bestFit="1" customWidth="1"/>
    <col min="4" max="4" width="1" style="1" customWidth="1"/>
    <col min="5" max="5" width="13.85546875" style="1" bestFit="1" customWidth="1"/>
    <col min="6" max="6" width="1" style="1" customWidth="1"/>
    <col min="7" max="7" width="21.28515625" style="1" bestFit="1" customWidth="1"/>
    <col min="8" max="8" width="1" style="1" customWidth="1"/>
    <col min="9" max="9" width="13.85546875" style="1" bestFit="1" customWidth="1"/>
    <col min="10" max="10" width="1" style="1" customWidth="1"/>
    <col min="11" max="11" width="29.5703125" style="1" bestFit="1" customWidth="1"/>
    <col min="12" max="12" width="1" style="1" customWidth="1"/>
    <col min="13" max="13" width="24.42578125" style="1" bestFit="1" customWidth="1"/>
    <col min="14" max="14" width="1" style="1" customWidth="1"/>
    <col min="15" max="15" width="9.140625" style="1" customWidth="1"/>
    <col min="16" max="16384" width="9.140625" style="1"/>
  </cols>
  <sheetData>
    <row r="2" spans="1:13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6" spans="1:13" ht="24.75">
      <c r="A6" s="15" t="s">
        <v>3</v>
      </c>
      <c r="C6" s="16" t="s">
        <v>6</v>
      </c>
      <c r="D6" s="16" t="s">
        <v>6</v>
      </c>
      <c r="E6" s="16" t="s">
        <v>6</v>
      </c>
      <c r="F6" s="16" t="s">
        <v>6</v>
      </c>
      <c r="G6" s="16" t="s">
        <v>6</v>
      </c>
      <c r="H6" s="16" t="s">
        <v>6</v>
      </c>
      <c r="I6" s="16" t="s">
        <v>6</v>
      </c>
      <c r="J6" s="16" t="s">
        <v>6</v>
      </c>
      <c r="K6" s="16" t="s">
        <v>6</v>
      </c>
      <c r="L6" s="16" t="s">
        <v>6</v>
      </c>
      <c r="M6" s="16" t="s">
        <v>6</v>
      </c>
    </row>
    <row r="7" spans="1:13" ht="24.75">
      <c r="A7" s="16" t="s">
        <v>3</v>
      </c>
      <c r="C7" s="16" t="s">
        <v>7</v>
      </c>
      <c r="E7" s="16" t="s">
        <v>105</v>
      </c>
      <c r="G7" s="16" t="s">
        <v>106</v>
      </c>
      <c r="I7" s="16" t="s">
        <v>107</v>
      </c>
      <c r="K7" s="16" t="s">
        <v>108</v>
      </c>
      <c r="M7" s="16" t="s">
        <v>109</v>
      </c>
    </row>
    <row r="8" spans="1:13">
      <c r="A8" s="1" t="s">
        <v>73</v>
      </c>
      <c r="C8" s="11">
        <v>413959</v>
      </c>
      <c r="D8" s="4"/>
      <c r="E8" s="11">
        <v>978837</v>
      </c>
      <c r="F8" s="4"/>
      <c r="G8" s="11">
        <v>979805</v>
      </c>
      <c r="H8" s="4"/>
      <c r="I8" s="9">
        <f>(G8-E8)/G8</f>
        <v>9.8795168426370553E-4</v>
      </c>
      <c r="J8" s="4"/>
      <c r="K8" s="11">
        <v>405599097995</v>
      </c>
      <c r="M8" s="1" t="s">
        <v>183</v>
      </c>
    </row>
    <row r="9" spans="1:13" ht="24.75" thickBot="1">
      <c r="C9" s="4"/>
      <c r="D9" s="4"/>
      <c r="E9" s="4"/>
      <c r="F9" s="4"/>
      <c r="G9" s="4"/>
      <c r="H9" s="4"/>
      <c r="I9" s="4"/>
      <c r="J9" s="4"/>
      <c r="K9" s="12">
        <f>SUM(K8)</f>
        <v>405599097995</v>
      </c>
    </row>
    <row r="10" spans="1:13" ht="24.75" thickTop="1"/>
  </sheetData>
  <mergeCells count="11">
    <mergeCell ref="A4:M4"/>
    <mergeCell ref="A3:M3"/>
    <mergeCell ref="A2:M2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A15"/>
  <sheetViews>
    <sheetView rightToLeft="1" workbookViewId="0">
      <selection activeCell="S8" sqref="S8"/>
    </sheetView>
  </sheetViews>
  <sheetFormatPr defaultRowHeight="24"/>
  <cols>
    <col min="1" max="1" width="20.140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27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2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27" ht="24.75">
      <c r="A6" s="15" t="s">
        <v>111</v>
      </c>
      <c r="C6" s="16" t="s">
        <v>112</v>
      </c>
      <c r="D6" s="16" t="s">
        <v>112</v>
      </c>
      <c r="E6" s="16" t="s">
        <v>112</v>
      </c>
      <c r="F6" s="16" t="s">
        <v>112</v>
      </c>
      <c r="G6" s="16" t="s">
        <v>112</v>
      </c>
      <c r="H6" s="16" t="s">
        <v>112</v>
      </c>
      <c r="I6" s="16" t="s">
        <v>112</v>
      </c>
      <c r="K6" s="16" t="s">
        <v>182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</row>
    <row r="7" spans="1:27" ht="24.75">
      <c r="A7" s="16" t="s">
        <v>111</v>
      </c>
      <c r="C7" s="16" t="s">
        <v>113</v>
      </c>
      <c r="E7" s="16" t="s">
        <v>114</v>
      </c>
      <c r="G7" s="16" t="s">
        <v>115</v>
      </c>
      <c r="I7" s="16" t="s">
        <v>58</v>
      </c>
      <c r="K7" s="16" t="s">
        <v>116</v>
      </c>
      <c r="M7" s="16" t="s">
        <v>117</v>
      </c>
      <c r="O7" s="16" t="s">
        <v>118</v>
      </c>
      <c r="Q7" s="16" t="s">
        <v>116</v>
      </c>
      <c r="S7" s="16" t="s">
        <v>110</v>
      </c>
    </row>
    <row r="8" spans="1:27">
      <c r="A8" s="1" t="s">
        <v>119</v>
      </c>
      <c r="C8" s="4" t="s">
        <v>120</v>
      </c>
      <c r="D8" s="4"/>
      <c r="E8" s="4" t="s">
        <v>121</v>
      </c>
      <c r="F8" s="4"/>
      <c r="G8" s="4" t="s">
        <v>122</v>
      </c>
      <c r="H8" s="4"/>
      <c r="I8" s="11">
        <v>5</v>
      </c>
      <c r="J8" s="4"/>
      <c r="K8" s="11">
        <v>1788702667</v>
      </c>
      <c r="L8" s="4"/>
      <c r="M8" s="11">
        <v>7579416600</v>
      </c>
      <c r="N8" s="4"/>
      <c r="O8" s="11">
        <v>8001115000</v>
      </c>
      <c r="P8" s="4"/>
      <c r="Q8" s="11">
        <v>1367004267</v>
      </c>
      <c r="R8" s="4"/>
      <c r="S8" s="9">
        <v>2.6573700771303707E-4</v>
      </c>
      <c r="T8" s="4"/>
      <c r="U8" s="4"/>
      <c r="V8" s="4"/>
      <c r="W8" s="4"/>
      <c r="X8" s="4"/>
      <c r="Y8" s="4"/>
      <c r="Z8" s="4"/>
      <c r="AA8" s="4"/>
    </row>
    <row r="9" spans="1:27">
      <c r="A9" s="1" t="s">
        <v>123</v>
      </c>
      <c r="C9" s="4" t="s">
        <v>124</v>
      </c>
      <c r="D9" s="4"/>
      <c r="E9" s="4" t="s">
        <v>121</v>
      </c>
      <c r="F9" s="4"/>
      <c r="G9" s="4" t="s">
        <v>125</v>
      </c>
      <c r="H9" s="4"/>
      <c r="I9" s="11">
        <v>5</v>
      </c>
      <c r="J9" s="4"/>
      <c r="K9" s="11">
        <v>121073645724</v>
      </c>
      <c r="L9" s="4"/>
      <c r="M9" s="11">
        <v>1032953230867</v>
      </c>
      <c r="N9" s="4"/>
      <c r="O9" s="11">
        <v>995131850087</v>
      </c>
      <c r="P9" s="4"/>
      <c r="Q9" s="11">
        <v>158895026504</v>
      </c>
      <c r="R9" s="4"/>
      <c r="S9" s="9">
        <v>3.0888190990304109E-2</v>
      </c>
      <c r="T9" s="4"/>
      <c r="U9" s="4"/>
      <c r="V9" s="4"/>
      <c r="W9" s="4"/>
      <c r="X9" s="4"/>
      <c r="Y9" s="4"/>
      <c r="Z9" s="4"/>
      <c r="AA9" s="4"/>
    </row>
    <row r="10" spans="1:27" ht="24.75" thickBot="1">
      <c r="C10" s="4"/>
      <c r="D10" s="4"/>
      <c r="E10" s="4"/>
      <c r="F10" s="4"/>
      <c r="G10" s="4"/>
      <c r="H10" s="4"/>
      <c r="I10" s="4"/>
      <c r="J10" s="4"/>
      <c r="K10" s="12">
        <f>SUM(K8:K9)</f>
        <v>122862348391</v>
      </c>
      <c r="L10" s="4"/>
      <c r="M10" s="12">
        <f>SUM(M8:M9)</f>
        <v>1040532647467</v>
      </c>
      <c r="N10" s="4"/>
      <c r="O10" s="12">
        <f>SUM(O8:O9)</f>
        <v>1003132965087</v>
      </c>
      <c r="P10" s="4"/>
      <c r="Q10" s="12">
        <f>SUM(Q8:Q9)</f>
        <v>160262030771</v>
      </c>
      <c r="R10" s="4"/>
      <c r="S10" s="10">
        <f>SUM(S8:S9)</f>
        <v>3.1153927998017146E-2</v>
      </c>
      <c r="T10" s="4"/>
      <c r="U10" s="4"/>
      <c r="V10" s="4"/>
      <c r="W10" s="4"/>
      <c r="X10" s="4"/>
      <c r="Y10" s="4"/>
      <c r="Z10" s="4"/>
      <c r="AA10" s="4"/>
    </row>
    <row r="11" spans="1:27" ht="24.75" thickTop="1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</sheetData>
  <mergeCells count="17"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  <mergeCell ref="I7"/>
    <mergeCell ref="C6:I6"/>
    <mergeCell ref="A4:S4"/>
    <mergeCell ref="A3:S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X17"/>
  <sheetViews>
    <sheetView rightToLeft="1" topLeftCell="A4" workbookViewId="0">
      <selection activeCell="I23" sqref="I23"/>
    </sheetView>
  </sheetViews>
  <sheetFormatPr defaultRowHeight="24"/>
  <cols>
    <col min="1" max="1" width="40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4.28515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4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24" ht="24.75">
      <c r="A3" s="15" t="s">
        <v>126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24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24" ht="24.75">
      <c r="A6" s="16" t="s">
        <v>127</v>
      </c>
      <c r="B6" s="16" t="s">
        <v>127</v>
      </c>
      <c r="C6" s="16" t="s">
        <v>127</v>
      </c>
      <c r="D6" s="16" t="s">
        <v>127</v>
      </c>
      <c r="E6" s="16" t="s">
        <v>127</v>
      </c>
      <c r="F6" s="16" t="s">
        <v>127</v>
      </c>
      <c r="G6" s="16" t="s">
        <v>127</v>
      </c>
      <c r="I6" s="16" t="s">
        <v>128</v>
      </c>
      <c r="J6" s="16" t="s">
        <v>128</v>
      </c>
      <c r="K6" s="16" t="s">
        <v>128</v>
      </c>
      <c r="L6" s="16" t="s">
        <v>128</v>
      </c>
      <c r="M6" s="16" t="s">
        <v>128</v>
      </c>
      <c r="O6" s="16" t="s">
        <v>129</v>
      </c>
      <c r="P6" s="16" t="s">
        <v>129</v>
      </c>
      <c r="Q6" s="16" t="s">
        <v>129</v>
      </c>
      <c r="R6" s="16" t="s">
        <v>129</v>
      </c>
      <c r="S6" s="16" t="s">
        <v>129</v>
      </c>
    </row>
    <row r="7" spans="1:24" ht="24.75">
      <c r="A7" s="16" t="s">
        <v>130</v>
      </c>
      <c r="C7" s="16" t="s">
        <v>131</v>
      </c>
      <c r="E7" s="16" t="s">
        <v>57</v>
      </c>
      <c r="G7" s="16" t="s">
        <v>58</v>
      </c>
      <c r="I7" s="16" t="s">
        <v>132</v>
      </c>
      <c r="K7" s="16" t="s">
        <v>133</v>
      </c>
      <c r="M7" s="16" t="s">
        <v>134</v>
      </c>
      <c r="O7" s="16" t="s">
        <v>132</v>
      </c>
      <c r="Q7" s="16" t="s">
        <v>133</v>
      </c>
      <c r="S7" s="16" t="s">
        <v>134</v>
      </c>
    </row>
    <row r="8" spans="1:24">
      <c r="A8" s="1" t="s">
        <v>135</v>
      </c>
      <c r="C8" s="4" t="s">
        <v>184</v>
      </c>
      <c r="E8" s="4" t="s">
        <v>137</v>
      </c>
      <c r="F8" s="4"/>
      <c r="G8" s="11">
        <v>18</v>
      </c>
      <c r="H8" s="4"/>
      <c r="I8" s="11">
        <v>0</v>
      </c>
      <c r="J8" s="4"/>
      <c r="K8" s="11">
        <v>0</v>
      </c>
      <c r="L8" s="4"/>
      <c r="M8" s="11">
        <v>0</v>
      </c>
      <c r="N8" s="4"/>
      <c r="O8" s="11">
        <v>685331507</v>
      </c>
      <c r="P8" s="4"/>
      <c r="Q8" s="11">
        <v>0</v>
      </c>
      <c r="R8" s="4"/>
      <c r="S8" s="11">
        <v>685331507</v>
      </c>
      <c r="T8" s="4"/>
      <c r="U8" s="4"/>
      <c r="V8" s="4"/>
      <c r="W8" s="4"/>
      <c r="X8" s="4"/>
    </row>
    <row r="9" spans="1:24">
      <c r="A9" s="1" t="s">
        <v>99</v>
      </c>
      <c r="C9" s="4" t="s">
        <v>184</v>
      </c>
      <c r="E9" s="4" t="s">
        <v>101</v>
      </c>
      <c r="F9" s="4"/>
      <c r="G9" s="11">
        <v>15</v>
      </c>
      <c r="H9" s="4"/>
      <c r="I9" s="11">
        <v>819419104</v>
      </c>
      <c r="J9" s="4"/>
      <c r="K9" s="11">
        <v>0</v>
      </c>
      <c r="L9" s="4"/>
      <c r="M9" s="11">
        <v>819419104</v>
      </c>
      <c r="N9" s="4"/>
      <c r="O9" s="11">
        <v>3959134038</v>
      </c>
      <c r="P9" s="4"/>
      <c r="Q9" s="11">
        <v>0</v>
      </c>
      <c r="R9" s="4"/>
      <c r="S9" s="11">
        <v>3959134038</v>
      </c>
      <c r="T9" s="4"/>
      <c r="U9" s="4"/>
      <c r="V9" s="4"/>
      <c r="W9" s="4"/>
      <c r="X9" s="4"/>
    </row>
    <row r="10" spans="1:24">
      <c r="A10" s="1" t="s">
        <v>102</v>
      </c>
      <c r="C10" s="4" t="s">
        <v>184</v>
      </c>
      <c r="E10" s="4" t="s">
        <v>104</v>
      </c>
      <c r="F10" s="4"/>
      <c r="G10" s="11">
        <v>17</v>
      </c>
      <c r="H10" s="4"/>
      <c r="I10" s="11">
        <v>1488768096</v>
      </c>
      <c r="J10" s="4"/>
      <c r="K10" s="11">
        <v>0</v>
      </c>
      <c r="L10" s="4"/>
      <c r="M10" s="11">
        <v>1488768096</v>
      </c>
      <c r="N10" s="4"/>
      <c r="O10" s="11">
        <v>3802391870</v>
      </c>
      <c r="P10" s="4"/>
      <c r="Q10" s="11">
        <v>0</v>
      </c>
      <c r="R10" s="4"/>
      <c r="S10" s="11">
        <v>3802391870</v>
      </c>
      <c r="T10" s="4"/>
      <c r="U10" s="4"/>
      <c r="V10" s="4"/>
      <c r="W10" s="4"/>
      <c r="X10" s="4"/>
    </row>
    <row r="11" spans="1:24">
      <c r="A11" s="1" t="s">
        <v>119</v>
      </c>
      <c r="C11" s="11">
        <v>17</v>
      </c>
      <c r="E11" s="4" t="s">
        <v>184</v>
      </c>
      <c r="F11" s="4"/>
      <c r="G11" s="11">
        <v>5</v>
      </c>
      <c r="H11" s="4"/>
      <c r="I11" s="11">
        <v>283800</v>
      </c>
      <c r="J11" s="4"/>
      <c r="K11" s="11">
        <v>0</v>
      </c>
      <c r="L11" s="4"/>
      <c r="M11" s="11">
        <v>283800</v>
      </c>
      <c r="N11" s="4"/>
      <c r="O11" s="11">
        <v>1994746</v>
      </c>
      <c r="P11" s="4"/>
      <c r="Q11" s="11">
        <v>0</v>
      </c>
      <c r="R11" s="4"/>
      <c r="S11" s="11">
        <v>1994746</v>
      </c>
      <c r="T11" s="4"/>
      <c r="U11" s="4"/>
      <c r="V11" s="4"/>
      <c r="W11" s="4"/>
      <c r="X11" s="4"/>
    </row>
    <row r="12" spans="1:24">
      <c r="A12" s="1" t="s">
        <v>123</v>
      </c>
      <c r="C12" s="11">
        <v>17</v>
      </c>
      <c r="E12" s="4" t="s">
        <v>184</v>
      </c>
      <c r="F12" s="4"/>
      <c r="G12" s="11">
        <v>5</v>
      </c>
      <c r="H12" s="4"/>
      <c r="I12" s="11">
        <v>93730085</v>
      </c>
      <c r="J12" s="4"/>
      <c r="K12" s="11">
        <v>0</v>
      </c>
      <c r="L12" s="4"/>
      <c r="M12" s="11">
        <v>93730085</v>
      </c>
      <c r="N12" s="4"/>
      <c r="O12" s="11">
        <v>599696918</v>
      </c>
      <c r="P12" s="4"/>
      <c r="Q12" s="11">
        <v>0</v>
      </c>
      <c r="R12" s="4"/>
      <c r="S12" s="11">
        <v>599696918</v>
      </c>
      <c r="T12" s="4"/>
      <c r="U12" s="4"/>
      <c r="V12" s="4"/>
      <c r="W12" s="4"/>
      <c r="X12" s="4"/>
    </row>
    <row r="13" spans="1:24" ht="24.75" thickBot="1">
      <c r="C13" s="4"/>
      <c r="E13" s="4"/>
      <c r="F13" s="4"/>
      <c r="G13" s="4"/>
      <c r="H13" s="4"/>
      <c r="I13" s="12">
        <f>SUM(I8:I12)</f>
        <v>2402201085</v>
      </c>
      <c r="J13" s="4"/>
      <c r="K13" s="12">
        <f>SUM(K8:K12)</f>
        <v>0</v>
      </c>
      <c r="L13" s="4"/>
      <c r="M13" s="12">
        <f>SUM(M8:M12)</f>
        <v>2402201085</v>
      </c>
      <c r="N13" s="4"/>
      <c r="O13" s="12">
        <f>SUM(O8:O12)</f>
        <v>9048549079</v>
      </c>
      <c r="P13" s="4"/>
      <c r="Q13" s="12">
        <f>SUM(Q8:Q12)</f>
        <v>0</v>
      </c>
      <c r="R13" s="4"/>
      <c r="S13" s="12">
        <f>SUM(S8:S12)</f>
        <v>9048549079</v>
      </c>
      <c r="T13" s="4"/>
      <c r="U13" s="4"/>
      <c r="V13" s="4"/>
      <c r="W13" s="4"/>
      <c r="X13" s="4"/>
    </row>
    <row r="14" spans="1:24" ht="24.75" thickTop="1">
      <c r="C14" s="4"/>
      <c r="E14" s="4"/>
      <c r="F14" s="4"/>
      <c r="G14" s="4"/>
      <c r="H14" s="4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4"/>
      <c r="U14" s="4"/>
      <c r="V14" s="4"/>
      <c r="W14" s="4"/>
      <c r="X14" s="4"/>
    </row>
    <row r="15" spans="1:24"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7" spans="13:19">
      <c r="M17" s="3"/>
      <c r="N17" s="3"/>
      <c r="O17" s="3"/>
      <c r="P17" s="3"/>
      <c r="Q17" s="3"/>
      <c r="R17" s="3"/>
      <c r="S17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AH37"/>
  <sheetViews>
    <sheetView rightToLeft="1" topLeftCell="A14" workbookViewId="0">
      <selection activeCell="M27" sqref="M27"/>
    </sheetView>
  </sheetViews>
  <sheetFormatPr defaultRowHeight="24"/>
  <cols>
    <col min="1" max="1" width="24.57031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4.285156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34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34" ht="24.75">
      <c r="A3" s="15" t="s">
        <v>126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34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34" ht="24.75">
      <c r="A6" s="15" t="s">
        <v>3</v>
      </c>
      <c r="C6" s="16" t="s">
        <v>138</v>
      </c>
      <c r="D6" s="16" t="s">
        <v>138</v>
      </c>
      <c r="E6" s="16" t="s">
        <v>138</v>
      </c>
      <c r="F6" s="16" t="s">
        <v>138</v>
      </c>
      <c r="G6" s="16" t="s">
        <v>138</v>
      </c>
      <c r="I6" s="16" t="s">
        <v>128</v>
      </c>
      <c r="J6" s="16" t="s">
        <v>128</v>
      </c>
      <c r="K6" s="16" t="s">
        <v>128</v>
      </c>
      <c r="L6" s="16" t="s">
        <v>128</v>
      </c>
      <c r="M6" s="16" t="s">
        <v>128</v>
      </c>
      <c r="O6" s="16" t="s">
        <v>129</v>
      </c>
      <c r="P6" s="16" t="s">
        <v>129</v>
      </c>
      <c r="Q6" s="16" t="s">
        <v>129</v>
      </c>
      <c r="R6" s="16" t="s">
        <v>129</v>
      </c>
      <c r="S6" s="16" t="s">
        <v>129</v>
      </c>
    </row>
    <row r="7" spans="1:34" ht="24.75">
      <c r="A7" s="16" t="s">
        <v>3</v>
      </c>
      <c r="C7" s="16" t="s">
        <v>139</v>
      </c>
      <c r="E7" s="16" t="s">
        <v>140</v>
      </c>
      <c r="G7" s="16" t="s">
        <v>141</v>
      </c>
      <c r="I7" s="16" t="s">
        <v>142</v>
      </c>
      <c r="K7" s="16" t="s">
        <v>133</v>
      </c>
      <c r="M7" s="16" t="s">
        <v>143</v>
      </c>
      <c r="O7" s="16" t="s">
        <v>142</v>
      </c>
      <c r="Q7" s="16" t="s">
        <v>133</v>
      </c>
      <c r="S7" s="16" t="s">
        <v>143</v>
      </c>
    </row>
    <row r="8" spans="1:34">
      <c r="A8" s="1" t="s">
        <v>31</v>
      </c>
      <c r="C8" s="4" t="s">
        <v>4</v>
      </c>
      <c r="D8" s="4"/>
      <c r="E8" s="11">
        <v>3500000</v>
      </c>
      <c r="F8" s="4"/>
      <c r="G8" s="11">
        <v>530</v>
      </c>
      <c r="H8" s="4"/>
      <c r="I8" s="11">
        <v>0</v>
      </c>
      <c r="J8" s="4"/>
      <c r="K8" s="11">
        <v>0</v>
      </c>
      <c r="L8" s="4"/>
      <c r="M8" s="11">
        <f>I8-K8</f>
        <v>0</v>
      </c>
      <c r="N8" s="4"/>
      <c r="O8" s="11">
        <v>1855000000</v>
      </c>
      <c r="P8" s="4"/>
      <c r="Q8" s="11">
        <v>235203349</v>
      </c>
      <c r="R8" s="4"/>
      <c r="S8" s="11">
        <f>O8-Q8</f>
        <v>1619796651</v>
      </c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>
      <c r="A9" s="1" t="s">
        <v>46</v>
      </c>
      <c r="C9" s="4" t="s">
        <v>72</v>
      </c>
      <c r="D9" s="4"/>
      <c r="E9" s="11">
        <v>5768758</v>
      </c>
      <c r="F9" s="4"/>
      <c r="G9" s="11">
        <v>750</v>
      </c>
      <c r="H9" s="4"/>
      <c r="I9" s="11">
        <v>4326568500</v>
      </c>
      <c r="J9" s="4"/>
      <c r="K9" s="11">
        <v>333654461</v>
      </c>
      <c r="L9" s="4"/>
      <c r="M9" s="11">
        <f t="shared" ref="M9:M23" si="0">I9-K9</f>
        <v>3992914039</v>
      </c>
      <c r="N9" s="4"/>
      <c r="O9" s="11">
        <v>4326568500</v>
      </c>
      <c r="P9" s="4"/>
      <c r="Q9" s="11">
        <v>333654461</v>
      </c>
      <c r="R9" s="4"/>
      <c r="S9" s="11">
        <f t="shared" ref="S9:S23" si="1">O9-Q9</f>
        <v>3992914039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>
      <c r="A10" s="1" t="s">
        <v>43</v>
      </c>
      <c r="C10" s="4" t="s">
        <v>144</v>
      </c>
      <c r="D10" s="4"/>
      <c r="E10" s="11">
        <v>2286616</v>
      </c>
      <c r="F10" s="4"/>
      <c r="G10" s="11">
        <v>3135</v>
      </c>
      <c r="H10" s="4"/>
      <c r="I10" s="11">
        <v>0</v>
      </c>
      <c r="J10" s="4"/>
      <c r="K10" s="11">
        <v>0</v>
      </c>
      <c r="L10" s="4"/>
      <c r="M10" s="11">
        <f t="shared" si="0"/>
        <v>0</v>
      </c>
      <c r="N10" s="4"/>
      <c r="O10" s="11">
        <v>7168541160</v>
      </c>
      <c r="P10" s="4"/>
      <c r="Q10" s="11">
        <v>424939296</v>
      </c>
      <c r="R10" s="4"/>
      <c r="S10" s="11">
        <f t="shared" si="1"/>
        <v>6743601864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>
      <c r="A11" s="1" t="s">
        <v>37</v>
      </c>
      <c r="C11" s="4" t="s">
        <v>145</v>
      </c>
      <c r="D11" s="4"/>
      <c r="E11" s="11">
        <v>763725</v>
      </c>
      <c r="F11" s="4"/>
      <c r="G11" s="11">
        <v>5000</v>
      </c>
      <c r="H11" s="4"/>
      <c r="I11" s="11">
        <v>0</v>
      </c>
      <c r="J11" s="4"/>
      <c r="K11" s="11">
        <v>0</v>
      </c>
      <c r="L11" s="4"/>
      <c r="M11" s="11">
        <f t="shared" si="0"/>
        <v>0</v>
      </c>
      <c r="N11" s="4"/>
      <c r="O11" s="11">
        <v>3818625000</v>
      </c>
      <c r="P11" s="4"/>
      <c r="Q11" s="11">
        <v>141057388</v>
      </c>
      <c r="R11" s="4"/>
      <c r="S11" s="11">
        <f t="shared" si="1"/>
        <v>3677567612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>
      <c r="A12" s="1" t="s">
        <v>35</v>
      </c>
      <c r="C12" s="4" t="s">
        <v>146</v>
      </c>
      <c r="D12" s="4"/>
      <c r="E12" s="11">
        <v>538673</v>
      </c>
      <c r="F12" s="4"/>
      <c r="G12" s="11">
        <v>4200</v>
      </c>
      <c r="H12" s="4"/>
      <c r="I12" s="11">
        <v>2262426600</v>
      </c>
      <c r="J12" s="4"/>
      <c r="K12" s="11">
        <v>127234075</v>
      </c>
      <c r="L12" s="4"/>
      <c r="M12" s="11">
        <f t="shared" si="0"/>
        <v>2135192525</v>
      </c>
      <c r="N12" s="4"/>
      <c r="O12" s="11">
        <v>2262426600</v>
      </c>
      <c r="P12" s="4"/>
      <c r="Q12" s="11">
        <v>127234075</v>
      </c>
      <c r="R12" s="4"/>
      <c r="S12" s="11">
        <f t="shared" si="1"/>
        <v>2135192525</v>
      </c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>
      <c r="A13" s="1" t="s">
        <v>17</v>
      </c>
      <c r="C13" s="4" t="s">
        <v>147</v>
      </c>
      <c r="D13" s="4"/>
      <c r="E13" s="11">
        <v>11063968</v>
      </c>
      <c r="F13" s="4"/>
      <c r="G13" s="11">
        <v>900</v>
      </c>
      <c r="H13" s="4"/>
      <c r="I13" s="11">
        <v>9957571200</v>
      </c>
      <c r="J13" s="4"/>
      <c r="K13" s="11">
        <v>329720901</v>
      </c>
      <c r="L13" s="4"/>
      <c r="M13" s="11">
        <f t="shared" si="0"/>
        <v>9627850299</v>
      </c>
      <c r="N13" s="4"/>
      <c r="O13" s="11">
        <v>9957571200</v>
      </c>
      <c r="P13" s="4"/>
      <c r="Q13" s="11">
        <v>329720901</v>
      </c>
      <c r="R13" s="4"/>
      <c r="S13" s="11">
        <f t="shared" si="1"/>
        <v>9627850299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>
      <c r="A14" s="1" t="s">
        <v>36</v>
      </c>
      <c r="C14" s="4" t="s">
        <v>148</v>
      </c>
      <c r="D14" s="4"/>
      <c r="E14" s="11">
        <v>800000</v>
      </c>
      <c r="F14" s="4"/>
      <c r="G14" s="11">
        <v>3370</v>
      </c>
      <c r="H14" s="4"/>
      <c r="I14" s="11">
        <v>0</v>
      </c>
      <c r="J14" s="4"/>
      <c r="K14" s="11">
        <v>0</v>
      </c>
      <c r="L14" s="4"/>
      <c r="M14" s="11">
        <f t="shared" si="0"/>
        <v>0</v>
      </c>
      <c r="N14" s="4"/>
      <c r="O14" s="11">
        <v>2696000000</v>
      </c>
      <c r="P14" s="4"/>
      <c r="Q14" s="11">
        <v>90996691</v>
      </c>
      <c r="R14" s="4"/>
      <c r="S14" s="11">
        <f t="shared" si="1"/>
        <v>2605003309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>
      <c r="A15" s="1" t="s">
        <v>33</v>
      </c>
      <c r="C15" s="4" t="s">
        <v>149</v>
      </c>
      <c r="D15" s="4"/>
      <c r="E15" s="11">
        <v>2580629</v>
      </c>
      <c r="F15" s="4"/>
      <c r="G15" s="11">
        <v>2400</v>
      </c>
      <c r="H15" s="4"/>
      <c r="I15" s="11">
        <v>0</v>
      </c>
      <c r="J15" s="4"/>
      <c r="K15" s="11">
        <v>0</v>
      </c>
      <c r="L15" s="4"/>
      <c r="M15" s="11">
        <f t="shared" si="0"/>
        <v>0</v>
      </c>
      <c r="N15" s="4"/>
      <c r="O15" s="11">
        <v>6193509600</v>
      </c>
      <c r="P15" s="4"/>
      <c r="Q15" s="11">
        <v>367141033</v>
      </c>
      <c r="R15" s="4"/>
      <c r="S15" s="11">
        <f t="shared" si="1"/>
        <v>5826368567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>
      <c r="A16" s="1" t="s">
        <v>42</v>
      </c>
      <c r="C16" s="4" t="s">
        <v>150</v>
      </c>
      <c r="D16" s="4"/>
      <c r="E16" s="11">
        <v>16232265</v>
      </c>
      <c r="F16" s="4"/>
      <c r="G16" s="11">
        <v>600</v>
      </c>
      <c r="H16" s="4"/>
      <c r="I16" s="11">
        <v>9739359000</v>
      </c>
      <c r="J16" s="4"/>
      <c r="K16" s="11">
        <v>1320493316</v>
      </c>
      <c r="L16" s="4"/>
      <c r="M16" s="11">
        <f t="shared" si="0"/>
        <v>8418865684</v>
      </c>
      <c r="N16" s="4"/>
      <c r="O16" s="11">
        <v>9739359000</v>
      </c>
      <c r="P16" s="4"/>
      <c r="Q16" s="11">
        <v>1320493316</v>
      </c>
      <c r="R16" s="4"/>
      <c r="S16" s="11">
        <f t="shared" si="1"/>
        <v>8418865684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>
      <c r="A17" s="1" t="s">
        <v>34</v>
      </c>
      <c r="C17" s="4" t="s">
        <v>149</v>
      </c>
      <c r="D17" s="4"/>
      <c r="E17" s="11">
        <v>565843</v>
      </c>
      <c r="F17" s="4"/>
      <c r="G17" s="11">
        <v>6830</v>
      </c>
      <c r="H17" s="4"/>
      <c r="I17" s="11">
        <v>0</v>
      </c>
      <c r="J17" s="4"/>
      <c r="K17" s="11">
        <v>0</v>
      </c>
      <c r="L17" s="4"/>
      <c r="M17" s="11">
        <f t="shared" si="0"/>
        <v>0</v>
      </c>
      <c r="N17" s="4"/>
      <c r="O17" s="11">
        <v>3864707690</v>
      </c>
      <c r="P17" s="4"/>
      <c r="Q17" s="11">
        <v>80352742</v>
      </c>
      <c r="R17" s="4"/>
      <c r="S17" s="11">
        <f t="shared" si="1"/>
        <v>3784354948</v>
      </c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>
      <c r="A18" s="1" t="s">
        <v>41</v>
      </c>
      <c r="C18" s="4" t="s">
        <v>151</v>
      </c>
      <c r="D18" s="4"/>
      <c r="E18" s="11">
        <v>4630757</v>
      </c>
      <c r="F18" s="4"/>
      <c r="G18" s="11">
        <v>4290</v>
      </c>
      <c r="H18" s="4"/>
      <c r="I18" s="11">
        <v>19865947530</v>
      </c>
      <c r="J18" s="4"/>
      <c r="K18" s="11">
        <v>1427115112</v>
      </c>
      <c r="L18" s="4"/>
      <c r="M18" s="11">
        <f t="shared" si="0"/>
        <v>18438832418</v>
      </c>
      <c r="N18" s="4"/>
      <c r="O18" s="11">
        <v>19865947530</v>
      </c>
      <c r="P18" s="4"/>
      <c r="Q18" s="11">
        <v>1427115112</v>
      </c>
      <c r="R18" s="4"/>
      <c r="S18" s="11">
        <f t="shared" si="1"/>
        <v>18438832418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>
      <c r="A19" s="1" t="s">
        <v>15</v>
      </c>
      <c r="C19" s="4" t="s">
        <v>6</v>
      </c>
      <c r="D19" s="4"/>
      <c r="E19" s="11">
        <v>37818127</v>
      </c>
      <c r="F19" s="4"/>
      <c r="G19" s="11">
        <v>200</v>
      </c>
      <c r="H19" s="4"/>
      <c r="I19" s="11">
        <v>7563625400</v>
      </c>
      <c r="J19" s="4"/>
      <c r="K19" s="11">
        <v>1071624763</v>
      </c>
      <c r="L19" s="4"/>
      <c r="M19" s="11">
        <f t="shared" si="0"/>
        <v>6492000637</v>
      </c>
      <c r="N19" s="4"/>
      <c r="O19" s="11">
        <v>7563625400</v>
      </c>
      <c r="P19" s="4"/>
      <c r="Q19" s="11">
        <v>1071624763</v>
      </c>
      <c r="R19" s="4"/>
      <c r="S19" s="11">
        <f t="shared" si="1"/>
        <v>6492000637</v>
      </c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>
      <c r="A20" s="1" t="s">
        <v>39</v>
      </c>
      <c r="C20" s="4" t="s">
        <v>72</v>
      </c>
      <c r="D20" s="4"/>
      <c r="E20" s="11">
        <v>5159728</v>
      </c>
      <c r="F20" s="4"/>
      <c r="G20" s="11">
        <v>3300</v>
      </c>
      <c r="H20" s="4"/>
      <c r="I20" s="11">
        <v>17027102400</v>
      </c>
      <c r="J20" s="4"/>
      <c r="K20" s="11">
        <v>779017757</v>
      </c>
      <c r="L20" s="4"/>
      <c r="M20" s="11">
        <f t="shared" si="0"/>
        <v>16248084643</v>
      </c>
      <c r="N20" s="4"/>
      <c r="O20" s="11">
        <v>17027102400</v>
      </c>
      <c r="P20" s="4"/>
      <c r="Q20" s="11">
        <v>779017757</v>
      </c>
      <c r="R20" s="4"/>
      <c r="S20" s="11">
        <f t="shared" si="1"/>
        <v>16248084643</v>
      </c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>
      <c r="A21" s="1" t="s">
        <v>23</v>
      </c>
      <c r="C21" s="4" t="s">
        <v>152</v>
      </c>
      <c r="D21" s="4"/>
      <c r="E21" s="11">
        <v>670256</v>
      </c>
      <c r="F21" s="4"/>
      <c r="G21" s="11">
        <v>2592</v>
      </c>
      <c r="H21" s="4"/>
      <c r="I21" s="11">
        <v>0</v>
      </c>
      <c r="J21" s="4"/>
      <c r="K21" s="11">
        <v>0</v>
      </c>
      <c r="L21" s="4"/>
      <c r="M21" s="11">
        <f t="shared" si="0"/>
        <v>0</v>
      </c>
      <c r="N21" s="4"/>
      <c r="O21" s="11">
        <v>1737303552</v>
      </c>
      <c r="P21" s="4"/>
      <c r="Q21" s="11">
        <v>197253044</v>
      </c>
      <c r="R21" s="4"/>
      <c r="S21" s="11">
        <f t="shared" si="1"/>
        <v>1540050508</v>
      </c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>
      <c r="A22" s="1" t="s">
        <v>38</v>
      </c>
      <c r="C22" s="4" t="s">
        <v>153</v>
      </c>
      <c r="D22" s="4"/>
      <c r="E22" s="11">
        <v>1692203</v>
      </c>
      <c r="F22" s="4"/>
      <c r="G22" s="11">
        <v>4327</v>
      </c>
      <c r="H22" s="4"/>
      <c r="I22" s="11">
        <v>7322162381</v>
      </c>
      <c r="J22" s="4"/>
      <c r="K22" s="11">
        <v>686310689</v>
      </c>
      <c r="L22" s="4"/>
      <c r="M22" s="11">
        <f t="shared" si="0"/>
        <v>6635851692</v>
      </c>
      <c r="N22" s="4"/>
      <c r="O22" s="11">
        <v>7322162381</v>
      </c>
      <c r="P22" s="4"/>
      <c r="Q22" s="11">
        <v>686310689</v>
      </c>
      <c r="R22" s="4"/>
      <c r="S22" s="11">
        <f t="shared" si="1"/>
        <v>6635851692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>
      <c r="A23" s="1" t="s">
        <v>48</v>
      </c>
      <c r="C23" s="4" t="s">
        <v>154</v>
      </c>
      <c r="D23" s="4"/>
      <c r="E23" s="11">
        <v>100000</v>
      </c>
      <c r="F23" s="4"/>
      <c r="G23" s="11">
        <v>4332</v>
      </c>
      <c r="H23" s="4"/>
      <c r="I23" s="11">
        <v>433200000</v>
      </c>
      <c r="J23" s="4"/>
      <c r="K23" s="11">
        <v>17646781</v>
      </c>
      <c r="L23" s="4"/>
      <c r="M23" s="11">
        <f t="shared" si="0"/>
        <v>415553219</v>
      </c>
      <c r="N23" s="4"/>
      <c r="O23" s="11">
        <v>433200000</v>
      </c>
      <c r="P23" s="4"/>
      <c r="Q23" s="11">
        <v>17646781</v>
      </c>
      <c r="R23" s="4"/>
      <c r="S23" s="11">
        <f t="shared" si="1"/>
        <v>415553219</v>
      </c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24.75" thickBot="1">
      <c r="C24" s="4"/>
      <c r="D24" s="4"/>
      <c r="E24" s="4"/>
      <c r="F24" s="4"/>
      <c r="G24" s="4"/>
      <c r="H24" s="4"/>
      <c r="I24" s="12">
        <f>SUM(I8:I23)</f>
        <v>78497963011</v>
      </c>
      <c r="J24" s="4"/>
      <c r="K24" s="12">
        <f>SUM(K8:K23)</f>
        <v>6092817855</v>
      </c>
      <c r="L24" s="4"/>
      <c r="M24" s="12">
        <f>SUM(M8:M23)</f>
        <v>72405145156</v>
      </c>
      <c r="N24" s="4"/>
      <c r="O24" s="12">
        <f>SUM(O8:O23)</f>
        <v>105831650013</v>
      </c>
      <c r="P24" s="4"/>
      <c r="Q24" s="12">
        <f>SUM(Q8:Q23)</f>
        <v>7629761398</v>
      </c>
      <c r="R24" s="4"/>
      <c r="S24" s="12">
        <f>SUM(S8:S23)</f>
        <v>98201888615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24.75" thickTop="1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3:34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3:34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3:34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3:34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3:34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68"/>
  <sheetViews>
    <sheetView rightToLeft="1" topLeftCell="B1" workbookViewId="0">
      <selection activeCell="I59" sqref="I59:X66"/>
    </sheetView>
  </sheetViews>
  <sheetFormatPr defaultRowHeight="24"/>
  <cols>
    <col min="1" max="1" width="30.14062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.75">
      <c r="A3" s="15" t="s">
        <v>126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.75">
      <c r="A6" s="15" t="s">
        <v>3</v>
      </c>
      <c r="C6" s="16" t="s">
        <v>128</v>
      </c>
      <c r="D6" s="16" t="s">
        <v>128</v>
      </c>
      <c r="E6" s="16" t="s">
        <v>128</v>
      </c>
      <c r="F6" s="16" t="s">
        <v>128</v>
      </c>
      <c r="G6" s="16" t="s">
        <v>128</v>
      </c>
      <c r="H6" s="16" t="s">
        <v>128</v>
      </c>
      <c r="I6" s="16" t="s">
        <v>128</v>
      </c>
      <c r="K6" s="16" t="s">
        <v>129</v>
      </c>
      <c r="L6" s="16" t="s">
        <v>129</v>
      </c>
      <c r="M6" s="16" t="s">
        <v>129</v>
      </c>
      <c r="N6" s="16" t="s">
        <v>129</v>
      </c>
      <c r="O6" s="16" t="s">
        <v>129</v>
      </c>
      <c r="P6" s="16" t="s">
        <v>129</v>
      </c>
      <c r="Q6" s="16" t="s">
        <v>129</v>
      </c>
    </row>
    <row r="7" spans="1:17" ht="24.75">
      <c r="A7" s="16" t="s">
        <v>3</v>
      </c>
      <c r="C7" s="16" t="s">
        <v>7</v>
      </c>
      <c r="E7" s="16" t="s">
        <v>155</v>
      </c>
      <c r="G7" s="16" t="s">
        <v>156</v>
      </c>
      <c r="I7" s="16" t="s">
        <v>157</v>
      </c>
      <c r="K7" s="16" t="s">
        <v>7</v>
      </c>
      <c r="M7" s="16" t="s">
        <v>155</v>
      </c>
      <c r="O7" s="16" t="s">
        <v>156</v>
      </c>
      <c r="Q7" s="16" t="s">
        <v>157</v>
      </c>
    </row>
    <row r="8" spans="1:17">
      <c r="A8" s="1" t="s">
        <v>23</v>
      </c>
      <c r="C8" s="7">
        <v>670256</v>
      </c>
      <c r="D8" s="7"/>
      <c r="E8" s="7">
        <v>15923804645</v>
      </c>
      <c r="F8" s="7"/>
      <c r="G8" s="7">
        <v>14757835686</v>
      </c>
      <c r="H8" s="7"/>
      <c r="I8" s="7">
        <f>E8-G8</f>
        <v>1165968959</v>
      </c>
      <c r="J8" s="7"/>
      <c r="K8" s="7">
        <v>670256</v>
      </c>
      <c r="L8" s="7"/>
      <c r="M8" s="7">
        <v>15923804645</v>
      </c>
      <c r="N8" s="7"/>
      <c r="O8" s="7">
        <v>15790551050</v>
      </c>
      <c r="P8" s="7"/>
      <c r="Q8" s="7">
        <f>M8-O8</f>
        <v>133253595</v>
      </c>
    </row>
    <row r="9" spans="1:17">
      <c r="A9" s="1" t="s">
        <v>46</v>
      </c>
      <c r="C9" s="7">
        <v>5768758</v>
      </c>
      <c r="D9" s="7"/>
      <c r="E9" s="7">
        <v>41689334379</v>
      </c>
      <c r="F9" s="7"/>
      <c r="G9" s="7">
        <v>48718844875</v>
      </c>
      <c r="H9" s="7"/>
      <c r="I9" s="7">
        <f t="shared" ref="I9:I57" si="0">E9-G9</f>
        <v>-7029510496</v>
      </c>
      <c r="J9" s="7"/>
      <c r="K9" s="7">
        <v>5768758</v>
      </c>
      <c r="L9" s="7"/>
      <c r="M9" s="7">
        <v>41689334379</v>
      </c>
      <c r="N9" s="7"/>
      <c r="O9" s="7">
        <v>48718844875</v>
      </c>
      <c r="P9" s="7"/>
      <c r="Q9" s="7">
        <f t="shared" ref="Q9:Q57" si="1">M9-O9</f>
        <v>-7029510496</v>
      </c>
    </row>
    <row r="10" spans="1:17">
      <c r="A10" s="1" t="s">
        <v>35</v>
      </c>
      <c r="C10" s="7">
        <v>538673</v>
      </c>
      <c r="D10" s="7"/>
      <c r="E10" s="7">
        <v>17756115419</v>
      </c>
      <c r="F10" s="7"/>
      <c r="G10" s="7">
        <v>21986311795</v>
      </c>
      <c r="H10" s="7"/>
      <c r="I10" s="7">
        <f t="shared" si="0"/>
        <v>-4230196376</v>
      </c>
      <c r="J10" s="7"/>
      <c r="K10" s="7">
        <v>538673</v>
      </c>
      <c r="L10" s="7"/>
      <c r="M10" s="7">
        <v>17756115419</v>
      </c>
      <c r="N10" s="7"/>
      <c r="O10" s="7">
        <v>19903341681</v>
      </c>
      <c r="P10" s="7"/>
      <c r="Q10" s="7">
        <f t="shared" si="1"/>
        <v>-2147226262</v>
      </c>
    </row>
    <row r="11" spans="1:17">
      <c r="A11" s="1" t="s">
        <v>33</v>
      </c>
      <c r="C11" s="7">
        <v>2580629</v>
      </c>
      <c r="D11" s="7"/>
      <c r="E11" s="7">
        <v>59386099059</v>
      </c>
      <c r="F11" s="7"/>
      <c r="G11" s="7">
        <v>56846477545</v>
      </c>
      <c r="H11" s="7"/>
      <c r="I11" s="7">
        <f t="shared" si="0"/>
        <v>2539621514</v>
      </c>
      <c r="J11" s="7"/>
      <c r="K11" s="7">
        <v>2580629</v>
      </c>
      <c r="L11" s="7"/>
      <c r="M11" s="7">
        <v>59386099059</v>
      </c>
      <c r="N11" s="7"/>
      <c r="O11" s="7">
        <v>56650533763</v>
      </c>
      <c r="P11" s="7"/>
      <c r="Q11" s="7">
        <f t="shared" si="1"/>
        <v>2735565296</v>
      </c>
    </row>
    <row r="12" spans="1:17">
      <c r="A12" s="1" t="s">
        <v>31</v>
      </c>
      <c r="C12" s="7">
        <v>12101845</v>
      </c>
      <c r="D12" s="7"/>
      <c r="E12" s="7">
        <v>73742913206</v>
      </c>
      <c r="F12" s="7"/>
      <c r="G12" s="7">
        <v>76773042077</v>
      </c>
      <c r="H12" s="7"/>
      <c r="I12" s="7">
        <f t="shared" si="0"/>
        <v>-3030128871</v>
      </c>
      <c r="J12" s="7"/>
      <c r="K12" s="7">
        <v>12101845</v>
      </c>
      <c r="L12" s="7"/>
      <c r="M12" s="7">
        <v>73742913206</v>
      </c>
      <c r="N12" s="7"/>
      <c r="O12" s="7">
        <v>79907700136</v>
      </c>
      <c r="P12" s="7"/>
      <c r="Q12" s="7">
        <f t="shared" si="1"/>
        <v>-6164786930</v>
      </c>
    </row>
    <row r="13" spans="1:17">
      <c r="A13" s="1" t="s">
        <v>17</v>
      </c>
      <c r="C13" s="7">
        <v>11063968</v>
      </c>
      <c r="D13" s="7"/>
      <c r="E13" s="7">
        <v>73137613646</v>
      </c>
      <c r="F13" s="7"/>
      <c r="G13" s="7">
        <v>93965454779</v>
      </c>
      <c r="H13" s="7"/>
      <c r="I13" s="7">
        <f t="shared" si="0"/>
        <v>-20827841133</v>
      </c>
      <c r="J13" s="7"/>
      <c r="K13" s="7">
        <v>11063968</v>
      </c>
      <c r="L13" s="7"/>
      <c r="M13" s="7">
        <v>73137613646</v>
      </c>
      <c r="N13" s="7"/>
      <c r="O13" s="7">
        <v>98110071979</v>
      </c>
      <c r="P13" s="7"/>
      <c r="Q13" s="7">
        <f t="shared" si="1"/>
        <v>-24972458333</v>
      </c>
    </row>
    <row r="14" spans="1:17">
      <c r="A14" s="1" t="s">
        <v>22</v>
      </c>
      <c r="C14" s="7">
        <v>409979</v>
      </c>
      <c r="D14" s="7"/>
      <c r="E14" s="7">
        <v>10803875457</v>
      </c>
      <c r="F14" s="7"/>
      <c r="G14" s="7">
        <v>10897609571</v>
      </c>
      <c r="H14" s="7"/>
      <c r="I14" s="7">
        <f t="shared" si="0"/>
        <v>-93734114</v>
      </c>
      <c r="J14" s="7"/>
      <c r="K14" s="7">
        <v>409979</v>
      </c>
      <c r="L14" s="7"/>
      <c r="M14" s="7">
        <v>10803875457</v>
      </c>
      <c r="N14" s="7"/>
      <c r="O14" s="7">
        <v>11602836813</v>
      </c>
      <c r="P14" s="7"/>
      <c r="Q14" s="7">
        <f t="shared" si="1"/>
        <v>-798961356</v>
      </c>
    </row>
    <row r="15" spans="1:17">
      <c r="A15" s="1" t="s">
        <v>25</v>
      </c>
      <c r="C15" s="7">
        <v>22306451</v>
      </c>
      <c r="D15" s="7"/>
      <c r="E15" s="7">
        <v>76432839094</v>
      </c>
      <c r="F15" s="7"/>
      <c r="G15" s="7">
        <v>74117654708</v>
      </c>
      <c r="H15" s="7"/>
      <c r="I15" s="7">
        <f t="shared" si="0"/>
        <v>2315184386</v>
      </c>
      <c r="J15" s="7"/>
      <c r="K15" s="7">
        <v>22306451</v>
      </c>
      <c r="L15" s="7"/>
      <c r="M15" s="7">
        <v>76432839094</v>
      </c>
      <c r="N15" s="7"/>
      <c r="O15" s="7">
        <v>80484544958</v>
      </c>
      <c r="P15" s="7"/>
      <c r="Q15" s="7">
        <f t="shared" si="1"/>
        <v>-4051705864</v>
      </c>
    </row>
    <row r="16" spans="1:17">
      <c r="A16" s="1" t="s">
        <v>26</v>
      </c>
      <c r="C16" s="7">
        <v>205095869</v>
      </c>
      <c r="D16" s="7"/>
      <c r="E16" s="7">
        <v>241388649518</v>
      </c>
      <c r="F16" s="7"/>
      <c r="G16" s="7">
        <v>260967807280</v>
      </c>
      <c r="H16" s="7"/>
      <c r="I16" s="7">
        <f t="shared" si="0"/>
        <v>-19579157762</v>
      </c>
      <c r="J16" s="7"/>
      <c r="K16" s="7">
        <v>205095869</v>
      </c>
      <c r="L16" s="7"/>
      <c r="M16" s="7">
        <v>241388649518</v>
      </c>
      <c r="N16" s="7"/>
      <c r="O16" s="7">
        <v>277203967308</v>
      </c>
      <c r="P16" s="7"/>
      <c r="Q16" s="7">
        <f t="shared" si="1"/>
        <v>-35815317790</v>
      </c>
    </row>
    <row r="17" spans="1:17">
      <c r="A17" s="1" t="s">
        <v>28</v>
      </c>
      <c r="C17" s="7">
        <v>47300238</v>
      </c>
      <c r="D17" s="7"/>
      <c r="E17" s="7">
        <v>126950764276</v>
      </c>
      <c r="F17" s="7"/>
      <c r="G17" s="7">
        <v>126246999684</v>
      </c>
      <c r="H17" s="7"/>
      <c r="I17" s="7">
        <f t="shared" si="0"/>
        <v>703764592</v>
      </c>
      <c r="J17" s="7"/>
      <c r="K17" s="7">
        <v>47300238</v>
      </c>
      <c r="L17" s="7"/>
      <c r="M17" s="7">
        <v>126950764276</v>
      </c>
      <c r="N17" s="7"/>
      <c r="O17" s="7">
        <v>134075873148</v>
      </c>
      <c r="P17" s="7"/>
      <c r="Q17" s="7">
        <f t="shared" si="1"/>
        <v>-7125108872</v>
      </c>
    </row>
    <row r="18" spans="1:17">
      <c r="A18" s="1" t="s">
        <v>29</v>
      </c>
      <c r="C18" s="7">
        <v>19618983</v>
      </c>
      <c r="D18" s="7"/>
      <c r="E18" s="7">
        <v>62953263165</v>
      </c>
      <c r="F18" s="7"/>
      <c r="G18" s="7">
        <v>70774432764</v>
      </c>
      <c r="H18" s="7"/>
      <c r="I18" s="7">
        <f t="shared" si="0"/>
        <v>-7821169599</v>
      </c>
      <c r="J18" s="7"/>
      <c r="K18" s="7">
        <v>19618983</v>
      </c>
      <c r="L18" s="7"/>
      <c r="M18" s="7">
        <v>62953263165</v>
      </c>
      <c r="N18" s="7"/>
      <c r="O18" s="7">
        <v>78273362553</v>
      </c>
      <c r="P18" s="7"/>
      <c r="Q18" s="7">
        <f t="shared" si="1"/>
        <v>-15320099388</v>
      </c>
    </row>
    <row r="19" spans="1:17">
      <c r="A19" s="1" t="s">
        <v>36</v>
      </c>
      <c r="C19" s="7">
        <v>800000</v>
      </c>
      <c r="D19" s="7"/>
      <c r="E19" s="7">
        <v>23022198000</v>
      </c>
      <c r="F19" s="7"/>
      <c r="G19" s="7">
        <v>24390010800</v>
      </c>
      <c r="H19" s="7"/>
      <c r="I19" s="7">
        <f t="shared" si="0"/>
        <v>-1367812800</v>
      </c>
      <c r="J19" s="7"/>
      <c r="K19" s="7">
        <v>800000</v>
      </c>
      <c r="L19" s="7"/>
      <c r="M19" s="7">
        <v>23022198000</v>
      </c>
      <c r="N19" s="7"/>
      <c r="O19" s="7">
        <v>29400022829</v>
      </c>
      <c r="P19" s="7"/>
      <c r="Q19" s="7">
        <f t="shared" si="1"/>
        <v>-6377824829</v>
      </c>
    </row>
    <row r="20" spans="1:17">
      <c r="A20" s="1" t="s">
        <v>37</v>
      </c>
      <c r="C20" s="7">
        <v>755450</v>
      </c>
      <c r="D20" s="7"/>
      <c r="E20" s="7">
        <v>43255012176</v>
      </c>
      <c r="F20" s="7"/>
      <c r="G20" s="7">
        <v>43010203165</v>
      </c>
      <c r="H20" s="7"/>
      <c r="I20" s="7">
        <f t="shared" si="0"/>
        <v>244809011</v>
      </c>
      <c r="J20" s="7"/>
      <c r="K20" s="7">
        <v>755450</v>
      </c>
      <c r="L20" s="7"/>
      <c r="M20" s="7">
        <v>43255012176</v>
      </c>
      <c r="N20" s="7"/>
      <c r="O20" s="7">
        <v>47533014584</v>
      </c>
      <c r="P20" s="7"/>
      <c r="Q20" s="7">
        <f t="shared" si="1"/>
        <v>-4278002408</v>
      </c>
    </row>
    <row r="21" spans="1:17">
      <c r="A21" s="1" t="s">
        <v>42</v>
      </c>
      <c r="C21" s="7">
        <v>22693906</v>
      </c>
      <c r="D21" s="7"/>
      <c r="E21" s="7">
        <v>111012234993</v>
      </c>
      <c r="F21" s="7"/>
      <c r="G21" s="7">
        <v>127507509716</v>
      </c>
      <c r="H21" s="7"/>
      <c r="I21" s="7">
        <f t="shared" si="0"/>
        <v>-16495274723</v>
      </c>
      <c r="J21" s="7"/>
      <c r="K21" s="7">
        <v>22693906</v>
      </c>
      <c r="L21" s="7"/>
      <c r="M21" s="7">
        <v>111012234993</v>
      </c>
      <c r="N21" s="7"/>
      <c r="O21" s="7">
        <v>133588412338</v>
      </c>
      <c r="P21" s="7"/>
      <c r="Q21" s="7">
        <f t="shared" si="1"/>
        <v>-22576177345</v>
      </c>
    </row>
    <row r="22" spans="1:17">
      <c r="A22" s="1" t="s">
        <v>47</v>
      </c>
      <c r="C22" s="7">
        <v>65863716</v>
      </c>
      <c r="D22" s="7"/>
      <c r="E22" s="7">
        <v>284344144182</v>
      </c>
      <c r="F22" s="7"/>
      <c r="G22" s="7">
        <v>304769931647</v>
      </c>
      <c r="H22" s="7"/>
      <c r="I22" s="7">
        <f t="shared" si="0"/>
        <v>-20425787465</v>
      </c>
      <c r="J22" s="7"/>
      <c r="K22" s="7">
        <v>65863716</v>
      </c>
      <c r="L22" s="7"/>
      <c r="M22" s="7">
        <v>284344144182</v>
      </c>
      <c r="N22" s="7"/>
      <c r="O22" s="7">
        <v>304769931647</v>
      </c>
      <c r="P22" s="7"/>
      <c r="Q22" s="7">
        <f t="shared" si="1"/>
        <v>-20425787465</v>
      </c>
    </row>
    <row r="23" spans="1:17">
      <c r="A23" s="1" t="s">
        <v>34</v>
      </c>
      <c r="C23" s="7">
        <v>565843</v>
      </c>
      <c r="D23" s="7"/>
      <c r="E23" s="7">
        <v>29462505144</v>
      </c>
      <c r="F23" s="7"/>
      <c r="G23" s="7">
        <v>32303010127</v>
      </c>
      <c r="H23" s="7"/>
      <c r="I23" s="7">
        <f t="shared" si="0"/>
        <v>-2840504983</v>
      </c>
      <c r="J23" s="7"/>
      <c r="K23" s="7">
        <v>565843</v>
      </c>
      <c r="L23" s="7"/>
      <c r="M23" s="7">
        <v>29462505144</v>
      </c>
      <c r="N23" s="7"/>
      <c r="O23" s="7">
        <v>29440006095</v>
      </c>
      <c r="P23" s="7"/>
      <c r="Q23" s="7">
        <f t="shared" si="1"/>
        <v>22499049</v>
      </c>
    </row>
    <row r="24" spans="1:17">
      <c r="A24" s="1" t="s">
        <v>15</v>
      </c>
      <c r="C24" s="7">
        <v>54025896</v>
      </c>
      <c r="D24" s="7"/>
      <c r="E24" s="7">
        <v>190972995463</v>
      </c>
      <c r="F24" s="7"/>
      <c r="G24" s="7">
        <v>189206118323</v>
      </c>
      <c r="H24" s="7"/>
      <c r="I24" s="7">
        <f t="shared" si="0"/>
        <v>1766877140</v>
      </c>
      <c r="J24" s="7"/>
      <c r="K24" s="7">
        <v>54025896</v>
      </c>
      <c r="L24" s="7"/>
      <c r="M24" s="7">
        <v>190972995463</v>
      </c>
      <c r="N24" s="7"/>
      <c r="O24" s="7">
        <v>197779289661</v>
      </c>
      <c r="P24" s="7"/>
      <c r="Q24" s="7">
        <f t="shared" si="1"/>
        <v>-6806294198</v>
      </c>
    </row>
    <row r="25" spans="1:17">
      <c r="A25" s="1" t="s">
        <v>45</v>
      </c>
      <c r="C25" s="7">
        <v>514938</v>
      </c>
      <c r="D25" s="7"/>
      <c r="E25" s="7">
        <v>9239327846</v>
      </c>
      <c r="F25" s="7"/>
      <c r="G25" s="7">
        <v>9128535624</v>
      </c>
      <c r="H25" s="7"/>
      <c r="I25" s="7">
        <f t="shared" si="0"/>
        <v>110792222</v>
      </c>
      <c r="J25" s="7"/>
      <c r="K25" s="7">
        <v>514938</v>
      </c>
      <c r="L25" s="7"/>
      <c r="M25" s="7">
        <v>9239327846</v>
      </c>
      <c r="N25" s="7"/>
      <c r="O25" s="7">
        <v>9128535624</v>
      </c>
      <c r="P25" s="7"/>
      <c r="Q25" s="7">
        <f t="shared" si="1"/>
        <v>110792222</v>
      </c>
    </row>
    <row r="26" spans="1:17">
      <c r="A26" s="1" t="s">
        <v>41</v>
      </c>
      <c r="C26" s="7">
        <v>4630757</v>
      </c>
      <c r="D26" s="7"/>
      <c r="E26" s="7">
        <v>133999268319</v>
      </c>
      <c r="F26" s="7"/>
      <c r="G26" s="7">
        <v>156554967898</v>
      </c>
      <c r="H26" s="7"/>
      <c r="I26" s="7">
        <f t="shared" si="0"/>
        <v>-22555699579</v>
      </c>
      <c r="J26" s="7"/>
      <c r="K26" s="7">
        <v>4630757</v>
      </c>
      <c r="L26" s="7"/>
      <c r="M26" s="7">
        <v>133999268319</v>
      </c>
      <c r="N26" s="7"/>
      <c r="O26" s="7">
        <v>196130206795</v>
      </c>
      <c r="P26" s="7"/>
      <c r="Q26" s="7">
        <f t="shared" si="1"/>
        <v>-62130938476</v>
      </c>
    </row>
    <row r="27" spans="1:17">
      <c r="A27" s="1" t="s">
        <v>18</v>
      </c>
      <c r="C27" s="7">
        <v>835534</v>
      </c>
      <c r="D27" s="7"/>
      <c r="E27" s="7">
        <v>112782091746</v>
      </c>
      <c r="F27" s="7"/>
      <c r="G27" s="7">
        <v>122292989498</v>
      </c>
      <c r="H27" s="7"/>
      <c r="I27" s="7">
        <f t="shared" si="0"/>
        <v>-9510897752</v>
      </c>
      <c r="J27" s="7"/>
      <c r="K27" s="7">
        <v>835534</v>
      </c>
      <c r="L27" s="7"/>
      <c r="M27" s="7">
        <v>112782091746</v>
      </c>
      <c r="N27" s="7"/>
      <c r="O27" s="7">
        <v>135906081662</v>
      </c>
      <c r="P27" s="7"/>
      <c r="Q27" s="7">
        <f t="shared" si="1"/>
        <v>-23123989916</v>
      </c>
    </row>
    <row r="28" spans="1:17">
      <c r="A28" s="1" t="s">
        <v>19</v>
      </c>
      <c r="C28" s="7">
        <v>3343578</v>
      </c>
      <c r="D28" s="7"/>
      <c r="E28" s="7">
        <v>62019938045</v>
      </c>
      <c r="F28" s="7"/>
      <c r="G28" s="7">
        <v>63482358878</v>
      </c>
      <c r="H28" s="7"/>
      <c r="I28" s="7">
        <f t="shared" si="0"/>
        <v>-1462420833</v>
      </c>
      <c r="J28" s="7"/>
      <c r="K28" s="7">
        <v>3343578</v>
      </c>
      <c r="L28" s="7"/>
      <c r="M28" s="7">
        <v>62019938045</v>
      </c>
      <c r="N28" s="7"/>
      <c r="O28" s="7">
        <v>60292798676</v>
      </c>
      <c r="P28" s="7"/>
      <c r="Q28" s="7">
        <f t="shared" si="1"/>
        <v>1727139369</v>
      </c>
    </row>
    <row r="29" spans="1:17">
      <c r="A29" s="1" t="s">
        <v>40</v>
      </c>
      <c r="C29" s="7">
        <v>5117294</v>
      </c>
      <c r="D29" s="7"/>
      <c r="E29" s="7">
        <v>143245586195</v>
      </c>
      <c r="F29" s="7"/>
      <c r="G29" s="7">
        <v>161820089169</v>
      </c>
      <c r="H29" s="7"/>
      <c r="I29" s="7">
        <f t="shared" si="0"/>
        <v>-18574502974</v>
      </c>
      <c r="J29" s="7"/>
      <c r="K29" s="7">
        <v>5117294</v>
      </c>
      <c r="L29" s="7"/>
      <c r="M29" s="7">
        <v>143245586195</v>
      </c>
      <c r="N29" s="7"/>
      <c r="O29" s="7">
        <v>172460475628</v>
      </c>
      <c r="P29" s="7"/>
      <c r="Q29" s="7">
        <f t="shared" si="1"/>
        <v>-29214889433</v>
      </c>
    </row>
    <row r="30" spans="1:17">
      <c r="A30" s="1" t="s">
        <v>43</v>
      </c>
      <c r="C30" s="7">
        <v>3286616</v>
      </c>
      <c r="D30" s="7"/>
      <c r="E30" s="7">
        <v>101703597561</v>
      </c>
      <c r="F30" s="7"/>
      <c r="G30" s="7">
        <v>90841787835</v>
      </c>
      <c r="H30" s="7"/>
      <c r="I30" s="7">
        <f t="shared" si="0"/>
        <v>10861809726</v>
      </c>
      <c r="J30" s="7"/>
      <c r="K30" s="7">
        <v>3286616</v>
      </c>
      <c r="L30" s="7"/>
      <c r="M30" s="7">
        <v>101703597561</v>
      </c>
      <c r="N30" s="7"/>
      <c r="O30" s="7">
        <v>95501459637</v>
      </c>
      <c r="P30" s="7"/>
      <c r="Q30" s="7">
        <f t="shared" si="1"/>
        <v>6202137924</v>
      </c>
    </row>
    <row r="31" spans="1:17">
      <c r="A31" s="1" t="s">
        <v>20</v>
      </c>
      <c r="C31" s="7">
        <v>4112754</v>
      </c>
      <c r="D31" s="7"/>
      <c r="E31" s="7">
        <v>7031846955</v>
      </c>
      <c r="F31" s="7"/>
      <c r="G31" s="7">
        <v>10944333895</v>
      </c>
      <c r="H31" s="7"/>
      <c r="I31" s="7">
        <f t="shared" si="0"/>
        <v>-3912486940</v>
      </c>
      <c r="J31" s="7"/>
      <c r="K31" s="7">
        <v>4112754</v>
      </c>
      <c r="L31" s="7"/>
      <c r="M31" s="7">
        <v>7031846955</v>
      </c>
      <c r="N31" s="7"/>
      <c r="O31" s="7">
        <v>6637984956</v>
      </c>
      <c r="P31" s="7"/>
      <c r="Q31" s="7">
        <f t="shared" si="1"/>
        <v>393861999</v>
      </c>
    </row>
    <row r="32" spans="1:17">
      <c r="A32" s="1" t="s">
        <v>39</v>
      </c>
      <c r="C32" s="7">
        <v>5159728</v>
      </c>
      <c r="D32" s="7"/>
      <c r="E32" s="7">
        <v>94476688730</v>
      </c>
      <c r="F32" s="7"/>
      <c r="G32" s="7">
        <v>122235379085</v>
      </c>
      <c r="H32" s="7"/>
      <c r="I32" s="7">
        <f t="shared" si="0"/>
        <v>-27758690355</v>
      </c>
      <c r="J32" s="7"/>
      <c r="K32" s="7">
        <v>5159728</v>
      </c>
      <c r="L32" s="7"/>
      <c r="M32" s="7">
        <v>94476688730</v>
      </c>
      <c r="N32" s="7"/>
      <c r="O32" s="7">
        <v>135889963611</v>
      </c>
      <c r="P32" s="7"/>
      <c r="Q32" s="7">
        <f t="shared" si="1"/>
        <v>-41413274881</v>
      </c>
    </row>
    <row r="33" spans="1:17">
      <c r="A33" s="1" t="s">
        <v>49</v>
      </c>
      <c r="C33" s="7">
        <v>8000000</v>
      </c>
      <c r="D33" s="7"/>
      <c r="E33" s="7">
        <v>60358716000</v>
      </c>
      <c r="F33" s="7"/>
      <c r="G33" s="7">
        <v>60661841621</v>
      </c>
      <c r="H33" s="7"/>
      <c r="I33" s="7">
        <f t="shared" si="0"/>
        <v>-303125621</v>
      </c>
      <c r="J33" s="7"/>
      <c r="K33" s="7">
        <v>8000000</v>
      </c>
      <c r="L33" s="7"/>
      <c r="M33" s="7">
        <v>60358716000</v>
      </c>
      <c r="N33" s="7"/>
      <c r="O33" s="7">
        <v>60661841621</v>
      </c>
      <c r="P33" s="7"/>
      <c r="Q33" s="7">
        <f t="shared" si="1"/>
        <v>-303125621</v>
      </c>
    </row>
    <row r="34" spans="1:17">
      <c r="A34" s="1" t="s">
        <v>44</v>
      </c>
      <c r="C34" s="7">
        <v>7000000</v>
      </c>
      <c r="D34" s="7"/>
      <c r="E34" s="7">
        <v>76750600500</v>
      </c>
      <c r="F34" s="7"/>
      <c r="G34" s="7">
        <v>74408987520</v>
      </c>
      <c r="H34" s="7"/>
      <c r="I34" s="7">
        <f t="shared" si="0"/>
        <v>2341612980</v>
      </c>
      <c r="J34" s="7"/>
      <c r="K34" s="7">
        <v>7000000</v>
      </c>
      <c r="L34" s="7"/>
      <c r="M34" s="7">
        <v>76750600500</v>
      </c>
      <c r="N34" s="7"/>
      <c r="O34" s="7">
        <v>74408987520</v>
      </c>
      <c r="P34" s="7"/>
      <c r="Q34" s="7">
        <f t="shared" si="1"/>
        <v>2341612980</v>
      </c>
    </row>
    <row r="35" spans="1:17">
      <c r="A35" s="1" t="s">
        <v>32</v>
      </c>
      <c r="C35" s="7">
        <v>11288104</v>
      </c>
      <c r="D35" s="7"/>
      <c r="E35" s="7">
        <v>192102489054</v>
      </c>
      <c r="F35" s="7"/>
      <c r="G35" s="7">
        <v>219625486200</v>
      </c>
      <c r="H35" s="7"/>
      <c r="I35" s="7">
        <f t="shared" si="0"/>
        <v>-27522997146</v>
      </c>
      <c r="J35" s="7"/>
      <c r="K35" s="7">
        <v>11288104</v>
      </c>
      <c r="L35" s="7"/>
      <c r="M35" s="7">
        <v>192102489054</v>
      </c>
      <c r="N35" s="7"/>
      <c r="O35" s="7">
        <v>234282232903</v>
      </c>
      <c r="P35" s="7"/>
      <c r="Q35" s="7">
        <f t="shared" si="1"/>
        <v>-42179743849</v>
      </c>
    </row>
    <row r="36" spans="1:17">
      <c r="A36" s="1" t="s">
        <v>21</v>
      </c>
      <c r="C36" s="7">
        <v>3091325</v>
      </c>
      <c r="D36" s="7"/>
      <c r="E36" s="7">
        <v>16716747992</v>
      </c>
      <c r="F36" s="7"/>
      <c r="G36" s="7">
        <v>17146958418</v>
      </c>
      <c r="H36" s="7"/>
      <c r="I36" s="7">
        <f t="shared" si="0"/>
        <v>-430210426</v>
      </c>
      <c r="J36" s="7"/>
      <c r="K36" s="7">
        <v>3091325</v>
      </c>
      <c r="L36" s="7"/>
      <c r="M36" s="7">
        <v>16716747992</v>
      </c>
      <c r="N36" s="7"/>
      <c r="O36" s="7">
        <v>14275738850</v>
      </c>
      <c r="P36" s="7"/>
      <c r="Q36" s="7">
        <f t="shared" si="1"/>
        <v>2441009142</v>
      </c>
    </row>
    <row r="37" spans="1:17">
      <c r="A37" s="1" t="s">
        <v>27</v>
      </c>
      <c r="C37" s="7">
        <v>1792820</v>
      </c>
      <c r="D37" s="7"/>
      <c r="E37" s="7">
        <v>62179308435</v>
      </c>
      <c r="F37" s="7"/>
      <c r="G37" s="7">
        <v>61521414362</v>
      </c>
      <c r="H37" s="7"/>
      <c r="I37" s="7">
        <f t="shared" si="0"/>
        <v>657894073</v>
      </c>
      <c r="J37" s="7"/>
      <c r="K37" s="7">
        <v>1792820</v>
      </c>
      <c r="L37" s="7"/>
      <c r="M37" s="7">
        <v>62179308435</v>
      </c>
      <c r="N37" s="7"/>
      <c r="O37" s="7">
        <v>61322880220</v>
      </c>
      <c r="P37" s="7"/>
      <c r="Q37" s="7">
        <f t="shared" si="1"/>
        <v>856428215</v>
      </c>
    </row>
    <row r="38" spans="1:17">
      <c r="A38" s="1" t="s">
        <v>48</v>
      </c>
      <c r="C38" s="7">
        <v>350000</v>
      </c>
      <c r="D38" s="7"/>
      <c r="E38" s="7">
        <v>34095915000</v>
      </c>
      <c r="F38" s="7"/>
      <c r="G38" s="7">
        <v>35799373568</v>
      </c>
      <c r="H38" s="7"/>
      <c r="I38" s="7">
        <f t="shared" si="0"/>
        <v>-1703458568</v>
      </c>
      <c r="J38" s="7"/>
      <c r="K38" s="7">
        <v>350000</v>
      </c>
      <c r="L38" s="7"/>
      <c r="M38" s="7">
        <v>34095915000</v>
      </c>
      <c r="N38" s="7"/>
      <c r="O38" s="7">
        <v>35799373568</v>
      </c>
      <c r="P38" s="7"/>
      <c r="Q38" s="7">
        <f t="shared" si="1"/>
        <v>-1703458568</v>
      </c>
    </row>
    <row r="39" spans="1:17">
      <c r="A39" s="1" t="s">
        <v>30</v>
      </c>
      <c r="C39" s="7">
        <v>17448265</v>
      </c>
      <c r="D39" s="7"/>
      <c r="E39" s="7">
        <v>143438583498</v>
      </c>
      <c r="F39" s="7"/>
      <c r="G39" s="7">
        <v>146598994539</v>
      </c>
      <c r="H39" s="7"/>
      <c r="I39" s="7">
        <f t="shared" si="0"/>
        <v>-3160411041</v>
      </c>
      <c r="J39" s="7"/>
      <c r="K39" s="7">
        <v>17448265</v>
      </c>
      <c r="L39" s="7"/>
      <c r="M39" s="7">
        <v>143438583498</v>
      </c>
      <c r="N39" s="7"/>
      <c r="O39" s="7">
        <v>156578676602</v>
      </c>
      <c r="P39" s="7"/>
      <c r="Q39" s="7">
        <f t="shared" si="1"/>
        <v>-13140093104</v>
      </c>
    </row>
    <row r="40" spans="1:17">
      <c r="A40" s="1" t="s">
        <v>38</v>
      </c>
      <c r="C40" s="7">
        <v>3092203</v>
      </c>
      <c r="D40" s="7"/>
      <c r="E40" s="7">
        <v>129253474689</v>
      </c>
      <c r="F40" s="7"/>
      <c r="G40" s="7">
        <v>140507710717</v>
      </c>
      <c r="H40" s="7"/>
      <c r="I40" s="7">
        <f t="shared" si="0"/>
        <v>-11254236028</v>
      </c>
      <c r="J40" s="7"/>
      <c r="K40" s="7">
        <v>3092203</v>
      </c>
      <c r="L40" s="7"/>
      <c r="M40" s="7">
        <v>129253474689</v>
      </c>
      <c r="N40" s="7"/>
      <c r="O40" s="7">
        <v>148967149578</v>
      </c>
      <c r="P40" s="7"/>
      <c r="Q40" s="7">
        <f t="shared" si="1"/>
        <v>-19713674889</v>
      </c>
    </row>
    <row r="41" spans="1:17">
      <c r="A41" s="1" t="s">
        <v>16</v>
      </c>
      <c r="C41" s="7">
        <v>2841960</v>
      </c>
      <c r="D41" s="7"/>
      <c r="E41" s="7">
        <v>73197054257</v>
      </c>
      <c r="F41" s="7"/>
      <c r="G41" s="7">
        <v>71078266504</v>
      </c>
      <c r="H41" s="7"/>
      <c r="I41" s="7">
        <f t="shared" si="0"/>
        <v>2118787753</v>
      </c>
      <c r="J41" s="7"/>
      <c r="K41" s="7">
        <v>2841960</v>
      </c>
      <c r="L41" s="7"/>
      <c r="M41" s="7">
        <v>73197054257</v>
      </c>
      <c r="N41" s="7"/>
      <c r="O41" s="7">
        <v>79595955195</v>
      </c>
      <c r="P41" s="7"/>
      <c r="Q41" s="7">
        <f t="shared" si="1"/>
        <v>-6398900938</v>
      </c>
    </row>
    <row r="42" spans="1:17">
      <c r="A42" s="1" t="s">
        <v>94</v>
      </c>
      <c r="C42" s="7">
        <v>110000</v>
      </c>
      <c r="D42" s="7"/>
      <c r="E42" s="7">
        <v>105140939750</v>
      </c>
      <c r="F42" s="7"/>
      <c r="G42" s="7">
        <v>103150300618</v>
      </c>
      <c r="H42" s="7"/>
      <c r="I42" s="7">
        <f t="shared" si="0"/>
        <v>1990639132</v>
      </c>
      <c r="J42" s="7"/>
      <c r="K42" s="7">
        <v>110000</v>
      </c>
      <c r="L42" s="7"/>
      <c r="M42" s="7">
        <v>105140939750</v>
      </c>
      <c r="N42" s="7"/>
      <c r="O42" s="7">
        <v>101339966383</v>
      </c>
      <c r="P42" s="7"/>
      <c r="Q42" s="7">
        <f t="shared" si="1"/>
        <v>3800973367</v>
      </c>
    </row>
    <row r="43" spans="1:17">
      <c r="A43" s="1" t="s">
        <v>102</v>
      </c>
      <c r="C43" s="7">
        <v>100000</v>
      </c>
      <c r="D43" s="7"/>
      <c r="E43" s="7">
        <v>98632119687</v>
      </c>
      <c r="F43" s="7"/>
      <c r="G43" s="7">
        <v>98082219375</v>
      </c>
      <c r="H43" s="7"/>
      <c r="I43" s="7">
        <f t="shared" si="0"/>
        <v>549900312</v>
      </c>
      <c r="J43" s="7"/>
      <c r="K43" s="7">
        <v>100000</v>
      </c>
      <c r="L43" s="7"/>
      <c r="M43" s="7">
        <v>98632119687</v>
      </c>
      <c r="N43" s="7"/>
      <c r="O43" s="7">
        <v>97753554312</v>
      </c>
      <c r="P43" s="7"/>
      <c r="Q43" s="7">
        <f t="shared" si="1"/>
        <v>878565375</v>
      </c>
    </row>
    <row r="44" spans="1:17">
      <c r="A44" s="1" t="s">
        <v>96</v>
      </c>
      <c r="C44" s="7">
        <v>59500</v>
      </c>
      <c r="D44" s="7"/>
      <c r="E44" s="7">
        <v>53425479876</v>
      </c>
      <c r="F44" s="7"/>
      <c r="G44" s="7">
        <v>50641384585</v>
      </c>
      <c r="H44" s="7"/>
      <c r="I44" s="7">
        <f t="shared" si="0"/>
        <v>2784095291</v>
      </c>
      <c r="J44" s="7"/>
      <c r="K44" s="7">
        <v>59500</v>
      </c>
      <c r="L44" s="7"/>
      <c r="M44" s="7">
        <v>53425479876</v>
      </c>
      <c r="N44" s="7"/>
      <c r="O44" s="7">
        <v>49990572566</v>
      </c>
      <c r="P44" s="7"/>
      <c r="Q44" s="7">
        <f t="shared" si="1"/>
        <v>3434907310</v>
      </c>
    </row>
    <row r="45" spans="1:17">
      <c r="A45" s="1" t="s">
        <v>95</v>
      </c>
      <c r="C45" s="7">
        <v>145636</v>
      </c>
      <c r="D45" s="7"/>
      <c r="E45" s="7">
        <v>133969571773</v>
      </c>
      <c r="F45" s="7"/>
      <c r="G45" s="7">
        <v>146891987559</v>
      </c>
      <c r="H45" s="7"/>
      <c r="I45" s="7">
        <f t="shared" si="0"/>
        <v>-12922415786</v>
      </c>
      <c r="J45" s="7"/>
      <c r="K45" s="7">
        <v>145636</v>
      </c>
      <c r="L45" s="7"/>
      <c r="M45" s="7">
        <v>133969571773</v>
      </c>
      <c r="N45" s="7"/>
      <c r="O45" s="7">
        <v>125108591245</v>
      </c>
      <c r="P45" s="7"/>
      <c r="Q45" s="7">
        <f t="shared" si="1"/>
        <v>8860980528</v>
      </c>
    </row>
    <row r="46" spans="1:17">
      <c r="A46" s="1" t="s">
        <v>64</v>
      </c>
      <c r="C46" s="7">
        <v>56400</v>
      </c>
      <c r="D46" s="7"/>
      <c r="E46" s="7">
        <v>53058833343</v>
      </c>
      <c r="F46" s="7"/>
      <c r="G46" s="7">
        <v>52100771023</v>
      </c>
      <c r="H46" s="7"/>
      <c r="I46" s="7">
        <f t="shared" si="0"/>
        <v>958062320</v>
      </c>
      <c r="J46" s="7"/>
      <c r="K46" s="7">
        <v>56400</v>
      </c>
      <c r="L46" s="7"/>
      <c r="M46" s="7">
        <v>53058833343</v>
      </c>
      <c r="N46" s="7"/>
      <c r="O46" s="7">
        <v>50496738873</v>
      </c>
      <c r="P46" s="7"/>
      <c r="Q46" s="7">
        <f t="shared" si="1"/>
        <v>2562094470</v>
      </c>
    </row>
    <row r="47" spans="1:17">
      <c r="A47" s="1" t="s">
        <v>78</v>
      </c>
      <c r="C47" s="7">
        <v>80077</v>
      </c>
      <c r="D47" s="7"/>
      <c r="E47" s="7">
        <v>76671039134</v>
      </c>
      <c r="F47" s="7"/>
      <c r="G47" s="7">
        <v>74137862076</v>
      </c>
      <c r="H47" s="7"/>
      <c r="I47" s="7">
        <f t="shared" si="0"/>
        <v>2533177058</v>
      </c>
      <c r="J47" s="7"/>
      <c r="K47" s="7">
        <v>80077</v>
      </c>
      <c r="L47" s="7"/>
      <c r="M47" s="7">
        <v>76671039134</v>
      </c>
      <c r="N47" s="7"/>
      <c r="O47" s="7">
        <v>70828879527</v>
      </c>
      <c r="P47" s="7"/>
      <c r="Q47" s="7">
        <f t="shared" si="1"/>
        <v>5842159607</v>
      </c>
    </row>
    <row r="48" spans="1:17">
      <c r="A48" s="1" t="s">
        <v>73</v>
      </c>
      <c r="C48" s="7">
        <v>413959</v>
      </c>
      <c r="D48" s="7"/>
      <c r="E48" s="7">
        <v>405525583158</v>
      </c>
      <c r="F48" s="7"/>
      <c r="G48" s="7">
        <v>402286486382</v>
      </c>
      <c r="H48" s="7"/>
      <c r="I48" s="7">
        <f t="shared" si="0"/>
        <v>3239096776</v>
      </c>
      <c r="J48" s="7"/>
      <c r="K48" s="7">
        <v>413959</v>
      </c>
      <c r="L48" s="7"/>
      <c r="M48" s="7">
        <v>405525583158</v>
      </c>
      <c r="N48" s="7"/>
      <c r="O48" s="7">
        <v>381407747391</v>
      </c>
      <c r="P48" s="7"/>
      <c r="Q48" s="7">
        <f t="shared" si="1"/>
        <v>24117835767</v>
      </c>
    </row>
    <row r="49" spans="1:17">
      <c r="A49" s="1" t="s">
        <v>80</v>
      </c>
      <c r="C49" s="7">
        <v>190709</v>
      </c>
      <c r="D49" s="7"/>
      <c r="E49" s="7">
        <v>179048251055</v>
      </c>
      <c r="F49" s="7"/>
      <c r="G49" s="7">
        <v>187743056544</v>
      </c>
      <c r="H49" s="7"/>
      <c r="I49" s="7">
        <f t="shared" si="0"/>
        <v>-8694805489</v>
      </c>
      <c r="J49" s="7"/>
      <c r="K49" s="7">
        <v>190709</v>
      </c>
      <c r="L49" s="7"/>
      <c r="M49" s="7">
        <v>179048251055</v>
      </c>
      <c r="N49" s="7"/>
      <c r="O49" s="7">
        <v>167682242696</v>
      </c>
      <c r="P49" s="7"/>
      <c r="Q49" s="7">
        <f t="shared" si="1"/>
        <v>11366008359</v>
      </c>
    </row>
    <row r="50" spans="1:17">
      <c r="A50" s="1" t="s">
        <v>90</v>
      </c>
      <c r="C50" s="7">
        <v>115000</v>
      </c>
      <c r="D50" s="7"/>
      <c r="E50" s="7">
        <v>107965427718</v>
      </c>
      <c r="F50" s="7"/>
      <c r="G50" s="7">
        <v>110763200803</v>
      </c>
      <c r="H50" s="7"/>
      <c r="I50" s="7">
        <f t="shared" si="0"/>
        <v>-2797773085</v>
      </c>
      <c r="J50" s="7"/>
      <c r="K50" s="7">
        <v>115000</v>
      </c>
      <c r="L50" s="7"/>
      <c r="M50" s="7">
        <v>107965427718</v>
      </c>
      <c r="N50" s="7"/>
      <c r="O50" s="7">
        <v>101217190085</v>
      </c>
      <c r="P50" s="7"/>
      <c r="Q50" s="7">
        <f t="shared" si="1"/>
        <v>6748237633</v>
      </c>
    </row>
    <row r="51" spans="1:17">
      <c r="A51" s="1" t="s">
        <v>67</v>
      </c>
      <c r="C51" s="7">
        <v>156700</v>
      </c>
      <c r="D51" s="7"/>
      <c r="E51" s="7">
        <v>152128121779</v>
      </c>
      <c r="F51" s="7"/>
      <c r="G51" s="7">
        <v>147338671024</v>
      </c>
      <c r="H51" s="7"/>
      <c r="I51" s="7">
        <f t="shared" si="0"/>
        <v>4789450755</v>
      </c>
      <c r="J51" s="7"/>
      <c r="K51" s="7">
        <v>156700</v>
      </c>
      <c r="L51" s="7"/>
      <c r="M51" s="7">
        <v>152128121779</v>
      </c>
      <c r="N51" s="7"/>
      <c r="O51" s="7">
        <v>142710918455</v>
      </c>
      <c r="P51" s="7"/>
      <c r="Q51" s="7">
        <f t="shared" si="1"/>
        <v>9417203324</v>
      </c>
    </row>
    <row r="52" spans="1:17">
      <c r="A52" s="1" t="s">
        <v>75</v>
      </c>
      <c r="C52" s="7">
        <v>131886</v>
      </c>
      <c r="D52" s="7"/>
      <c r="E52" s="7">
        <v>126446519393</v>
      </c>
      <c r="F52" s="7"/>
      <c r="G52" s="7">
        <v>123838419003</v>
      </c>
      <c r="H52" s="7"/>
      <c r="I52" s="7">
        <f t="shared" si="0"/>
        <v>2608100390</v>
      </c>
      <c r="J52" s="7"/>
      <c r="K52" s="7">
        <v>131886</v>
      </c>
      <c r="L52" s="7"/>
      <c r="M52" s="7">
        <v>126446519393</v>
      </c>
      <c r="N52" s="7"/>
      <c r="O52" s="7">
        <v>118170636066</v>
      </c>
      <c r="P52" s="7"/>
      <c r="Q52" s="7">
        <f t="shared" si="1"/>
        <v>8275883327</v>
      </c>
    </row>
    <row r="53" spans="1:17">
      <c r="A53" s="1" t="s">
        <v>82</v>
      </c>
      <c r="C53" s="7">
        <v>105000</v>
      </c>
      <c r="D53" s="7"/>
      <c r="E53" s="7">
        <v>102767969928</v>
      </c>
      <c r="F53" s="7"/>
      <c r="G53" s="7">
        <v>100803776003</v>
      </c>
      <c r="H53" s="7"/>
      <c r="I53" s="7">
        <f t="shared" si="0"/>
        <v>1964193925</v>
      </c>
      <c r="J53" s="7"/>
      <c r="K53" s="7">
        <v>105000</v>
      </c>
      <c r="L53" s="7"/>
      <c r="M53" s="7">
        <v>102767969928</v>
      </c>
      <c r="N53" s="7"/>
      <c r="O53" s="7">
        <v>97350541718</v>
      </c>
      <c r="P53" s="7"/>
      <c r="Q53" s="7">
        <f t="shared" si="1"/>
        <v>5417428210</v>
      </c>
    </row>
    <row r="54" spans="1:17">
      <c r="A54" s="1" t="s">
        <v>84</v>
      </c>
      <c r="C54" s="7">
        <v>96932</v>
      </c>
      <c r="D54" s="7"/>
      <c r="E54" s="7">
        <v>91044323984</v>
      </c>
      <c r="F54" s="7"/>
      <c r="G54" s="7">
        <v>88870533295</v>
      </c>
      <c r="H54" s="7"/>
      <c r="I54" s="7">
        <f t="shared" si="0"/>
        <v>2173790689</v>
      </c>
      <c r="J54" s="7"/>
      <c r="K54" s="7">
        <v>96932</v>
      </c>
      <c r="L54" s="7"/>
      <c r="M54" s="7">
        <v>91044323984</v>
      </c>
      <c r="N54" s="7"/>
      <c r="O54" s="7">
        <v>85926402937</v>
      </c>
      <c r="P54" s="7"/>
      <c r="Q54" s="7">
        <f t="shared" si="1"/>
        <v>5117921047</v>
      </c>
    </row>
    <row r="55" spans="1:17">
      <c r="A55" s="1" t="s">
        <v>99</v>
      </c>
      <c r="C55" s="7">
        <v>3164</v>
      </c>
      <c r="D55" s="7"/>
      <c r="E55" s="7">
        <v>3029012531</v>
      </c>
      <c r="F55" s="7"/>
      <c r="G55" s="7">
        <v>5419046028</v>
      </c>
      <c r="H55" s="7"/>
      <c r="I55" s="7">
        <f t="shared" si="0"/>
        <v>-2390033497</v>
      </c>
      <c r="J55" s="7"/>
      <c r="K55" s="7">
        <v>3164</v>
      </c>
      <c r="L55" s="7"/>
      <c r="M55" s="7">
        <v>3029012531</v>
      </c>
      <c r="N55" s="7"/>
      <c r="O55" s="7">
        <v>2970928394</v>
      </c>
      <c r="P55" s="7"/>
      <c r="Q55" s="7">
        <f t="shared" si="1"/>
        <v>58084137</v>
      </c>
    </row>
    <row r="56" spans="1:17">
      <c r="A56" s="1" t="s">
        <v>88</v>
      </c>
      <c r="C56" s="7">
        <v>100000</v>
      </c>
      <c r="D56" s="7"/>
      <c r="E56" s="7">
        <v>95557677031</v>
      </c>
      <c r="F56" s="7"/>
      <c r="G56" s="7">
        <v>91007501900</v>
      </c>
      <c r="H56" s="7"/>
      <c r="I56" s="7">
        <f t="shared" si="0"/>
        <v>4550175131</v>
      </c>
      <c r="J56" s="7"/>
      <c r="K56" s="7">
        <v>100000</v>
      </c>
      <c r="L56" s="7"/>
      <c r="M56" s="7">
        <v>95557677031</v>
      </c>
      <c r="N56" s="7"/>
      <c r="O56" s="7">
        <v>89656247250</v>
      </c>
      <c r="P56" s="7"/>
      <c r="Q56" s="7">
        <f t="shared" si="1"/>
        <v>5901429781</v>
      </c>
    </row>
    <row r="57" spans="1:17">
      <c r="A57" s="1" t="s">
        <v>60</v>
      </c>
      <c r="C57" s="7">
        <v>168294</v>
      </c>
      <c r="D57" s="7"/>
      <c r="E57" s="7">
        <v>158736417528</v>
      </c>
      <c r="F57" s="7"/>
      <c r="G57" s="7">
        <v>155172596668</v>
      </c>
      <c r="H57" s="7"/>
      <c r="I57" s="7">
        <f t="shared" si="0"/>
        <v>3563820860</v>
      </c>
      <c r="J57" s="7"/>
      <c r="K57" s="7">
        <v>168294</v>
      </c>
      <c r="L57" s="7"/>
      <c r="M57" s="7">
        <v>158736417528</v>
      </c>
      <c r="N57" s="7"/>
      <c r="O57" s="7">
        <v>150017629713</v>
      </c>
      <c r="P57" s="7"/>
      <c r="Q57" s="7">
        <f t="shared" si="1"/>
        <v>8718787815</v>
      </c>
    </row>
    <row r="58" spans="1:17" ht="24.75" thickBot="1">
      <c r="C58" s="7"/>
      <c r="D58" s="7"/>
      <c r="E58" s="8">
        <f>SUM(E8:E57)</f>
        <v>4877972884312</v>
      </c>
      <c r="F58" s="7"/>
      <c r="G58" s="8">
        <f>SUM(G8:G57)</f>
        <v>5080136542759</v>
      </c>
      <c r="H58" s="7"/>
      <c r="I58" s="8">
        <f>SUM(I8:I57)</f>
        <v>-202163658447</v>
      </c>
      <c r="J58" s="7"/>
      <c r="K58" s="7"/>
      <c r="L58" s="7"/>
      <c r="M58" s="8">
        <f>SUM(M8:M57)</f>
        <v>4877972884312</v>
      </c>
      <c r="N58" s="7"/>
      <c r="O58" s="8">
        <f>SUM(O8:O57)</f>
        <v>5153701435675</v>
      </c>
      <c r="P58" s="7"/>
      <c r="Q58" s="8">
        <f>SUM(Q8:Q57)</f>
        <v>-275728551363</v>
      </c>
    </row>
    <row r="59" spans="1:17" ht="24.75" thickTop="1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</row>
    <row r="60" spans="1:17"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</row>
    <row r="61" spans="1:17">
      <c r="I61" s="4"/>
      <c r="J61" s="4"/>
      <c r="K61" s="4"/>
      <c r="L61" s="4"/>
      <c r="M61" s="4"/>
      <c r="N61" s="4"/>
      <c r="O61" s="4"/>
      <c r="P61" s="4"/>
      <c r="Q61" s="4"/>
    </row>
    <row r="62" spans="1:17">
      <c r="I62" s="4"/>
      <c r="J62" s="4"/>
      <c r="K62" s="4"/>
      <c r="L62" s="4"/>
      <c r="M62" s="4"/>
      <c r="N62" s="4"/>
      <c r="O62" s="4"/>
      <c r="P62" s="4"/>
      <c r="Q62" s="4"/>
    </row>
    <row r="63" spans="1:17">
      <c r="I63" s="7"/>
      <c r="J63" s="7"/>
      <c r="K63" s="7"/>
      <c r="L63" s="7"/>
      <c r="M63" s="7"/>
      <c r="N63" s="7"/>
      <c r="O63" s="7"/>
      <c r="P63" s="7"/>
      <c r="Q63" s="7"/>
    </row>
    <row r="64" spans="1:17">
      <c r="I64" s="4"/>
      <c r="J64" s="4"/>
      <c r="K64" s="4"/>
      <c r="L64" s="4"/>
      <c r="M64" s="4"/>
      <c r="N64" s="4"/>
      <c r="O64" s="4"/>
      <c r="P64" s="4"/>
      <c r="Q64" s="4"/>
    </row>
    <row r="65" spans="9:17">
      <c r="I65" s="4"/>
      <c r="J65" s="4"/>
      <c r="K65" s="4"/>
      <c r="L65" s="4"/>
      <c r="M65" s="4"/>
      <c r="N65" s="4"/>
      <c r="O65" s="4"/>
      <c r="P65" s="4"/>
      <c r="Q65" s="4"/>
    </row>
    <row r="66" spans="9:17">
      <c r="I66" s="4"/>
      <c r="J66" s="4"/>
      <c r="K66" s="4"/>
      <c r="L66" s="4"/>
      <c r="M66" s="4"/>
      <c r="N66" s="4"/>
      <c r="O66" s="4"/>
      <c r="P66" s="4"/>
      <c r="Q66" s="4"/>
    </row>
    <row r="67" spans="9:17">
      <c r="I67" s="4"/>
      <c r="J67" s="4"/>
      <c r="K67" s="4"/>
      <c r="L67" s="4"/>
      <c r="M67" s="4"/>
      <c r="N67" s="4"/>
      <c r="O67" s="4"/>
      <c r="P67" s="4"/>
      <c r="Q67" s="4"/>
    </row>
    <row r="68" spans="9:17">
      <c r="I68" s="4"/>
      <c r="J68" s="4"/>
      <c r="K68" s="4"/>
      <c r="L68" s="4"/>
      <c r="M68" s="4"/>
      <c r="N68" s="4"/>
      <c r="O68" s="4"/>
      <c r="P68" s="4"/>
      <c r="Q68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S47"/>
  <sheetViews>
    <sheetView rightToLeft="1" topLeftCell="A34" workbookViewId="0">
      <selection activeCell="E42" sqref="E42:V52"/>
    </sheetView>
  </sheetViews>
  <sheetFormatPr defaultRowHeight="24"/>
  <cols>
    <col min="1" max="1" width="32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9.7109375" style="1" bestFit="1" customWidth="1"/>
    <col min="6" max="6" width="1" style="1" customWidth="1"/>
    <col min="7" max="7" width="19.710937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2.5703125" style="1" bestFit="1" customWidth="1"/>
    <col min="12" max="12" width="1" style="1" customWidth="1"/>
    <col min="13" max="13" width="19.7109375" style="1" bestFit="1" customWidth="1"/>
    <col min="14" max="14" width="1" style="1" customWidth="1"/>
    <col min="15" max="15" width="19.710937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16.5703125" style="1" bestFit="1" customWidth="1"/>
    <col min="20" max="16384" width="9.140625" style="1"/>
  </cols>
  <sheetData>
    <row r="2" spans="1:1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.75">
      <c r="A3" s="15" t="s">
        <v>126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.75">
      <c r="A6" s="15" t="s">
        <v>3</v>
      </c>
      <c r="C6" s="16" t="s">
        <v>128</v>
      </c>
      <c r="D6" s="16" t="s">
        <v>128</v>
      </c>
      <c r="E6" s="16" t="s">
        <v>128</v>
      </c>
      <c r="F6" s="16" t="s">
        <v>128</v>
      </c>
      <c r="G6" s="16" t="s">
        <v>128</v>
      </c>
      <c r="H6" s="16" t="s">
        <v>128</v>
      </c>
      <c r="I6" s="16" t="s">
        <v>128</v>
      </c>
      <c r="K6" s="16" t="s">
        <v>129</v>
      </c>
      <c r="L6" s="16" t="s">
        <v>129</v>
      </c>
      <c r="M6" s="16" t="s">
        <v>129</v>
      </c>
      <c r="N6" s="16" t="s">
        <v>129</v>
      </c>
      <c r="O6" s="16" t="s">
        <v>129</v>
      </c>
      <c r="P6" s="16" t="s">
        <v>129</v>
      </c>
      <c r="Q6" s="16" t="s">
        <v>129</v>
      </c>
    </row>
    <row r="7" spans="1:17" ht="24.75">
      <c r="A7" s="16" t="s">
        <v>3</v>
      </c>
      <c r="C7" s="16" t="s">
        <v>7</v>
      </c>
      <c r="E7" s="16" t="s">
        <v>155</v>
      </c>
      <c r="G7" s="16" t="s">
        <v>156</v>
      </c>
      <c r="I7" s="16" t="s">
        <v>158</v>
      </c>
      <c r="K7" s="16" t="s">
        <v>7</v>
      </c>
      <c r="M7" s="16" t="s">
        <v>155</v>
      </c>
      <c r="O7" s="16" t="s">
        <v>156</v>
      </c>
      <c r="Q7" s="16" t="s">
        <v>158</v>
      </c>
    </row>
    <row r="8" spans="1:17">
      <c r="A8" s="1" t="s">
        <v>18</v>
      </c>
      <c r="C8" s="7">
        <v>200000</v>
      </c>
      <c r="D8" s="7"/>
      <c r="E8" s="7">
        <v>29214808424</v>
      </c>
      <c r="F8" s="7"/>
      <c r="G8" s="7">
        <v>32531550285</v>
      </c>
      <c r="H8" s="7"/>
      <c r="I8" s="7">
        <v>-3316741861</v>
      </c>
      <c r="J8" s="7"/>
      <c r="K8" s="7">
        <v>200000</v>
      </c>
      <c r="L8" s="7"/>
      <c r="M8" s="7">
        <v>29214808424</v>
      </c>
      <c r="N8" s="7"/>
      <c r="O8" s="7">
        <v>32531550285</v>
      </c>
      <c r="P8" s="7"/>
      <c r="Q8" s="7">
        <v>-3316741861</v>
      </c>
    </row>
    <row r="9" spans="1:17">
      <c r="A9" s="1" t="s">
        <v>24</v>
      </c>
      <c r="C9" s="7">
        <v>102485</v>
      </c>
      <c r="D9" s="7"/>
      <c r="E9" s="7">
        <v>42154207747</v>
      </c>
      <c r="F9" s="7"/>
      <c r="G9" s="7">
        <v>38876904658</v>
      </c>
      <c r="H9" s="7"/>
      <c r="I9" s="7">
        <v>3277303089</v>
      </c>
      <c r="J9" s="7"/>
      <c r="K9" s="7">
        <v>140251</v>
      </c>
      <c r="L9" s="7"/>
      <c r="M9" s="7">
        <v>56463431792</v>
      </c>
      <c r="N9" s="7"/>
      <c r="O9" s="7">
        <v>53203149259</v>
      </c>
      <c r="P9" s="7"/>
      <c r="Q9" s="7">
        <v>3260282533</v>
      </c>
    </row>
    <row r="10" spans="1:17">
      <c r="A10" s="1" t="s">
        <v>37</v>
      </c>
      <c r="C10" s="7">
        <v>3275</v>
      </c>
      <c r="D10" s="7"/>
      <c r="E10" s="7">
        <v>207745694</v>
      </c>
      <c r="F10" s="7"/>
      <c r="G10" s="7">
        <v>206063427</v>
      </c>
      <c r="H10" s="7"/>
      <c r="I10" s="7">
        <v>1682267</v>
      </c>
      <c r="J10" s="7"/>
      <c r="K10" s="7">
        <v>8275</v>
      </c>
      <c r="L10" s="7"/>
      <c r="M10" s="7">
        <v>490006193</v>
      </c>
      <c r="N10" s="7"/>
      <c r="O10" s="7">
        <v>520664092</v>
      </c>
      <c r="P10" s="7"/>
      <c r="Q10" s="7">
        <v>-30657899</v>
      </c>
    </row>
    <row r="11" spans="1:17">
      <c r="A11" s="1" t="s">
        <v>50</v>
      </c>
      <c r="C11" s="7">
        <v>275000</v>
      </c>
      <c r="D11" s="7"/>
      <c r="E11" s="7">
        <v>8433271855</v>
      </c>
      <c r="F11" s="7"/>
      <c r="G11" s="7">
        <v>5230019548</v>
      </c>
      <c r="H11" s="7"/>
      <c r="I11" s="7">
        <v>3203252307</v>
      </c>
      <c r="J11" s="7"/>
      <c r="K11" s="7">
        <v>275000</v>
      </c>
      <c r="L11" s="7"/>
      <c r="M11" s="7">
        <v>8433271855</v>
      </c>
      <c r="N11" s="7"/>
      <c r="O11" s="7">
        <v>5230019548</v>
      </c>
      <c r="P11" s="7"/>
      <c r="Q11" s="7">
        <v>3203252307</v>
      </c>
    </row>
    <row r="12" spans="1:17">
      <c r="A12" s="1" t="s">
        <v>159</v>
      </c>
      <c r="C12" s="7">
        <v>0</v>
      </c>
      <c r="D12" s="7"/>
      <c r="E12" s="7">
        <v>0</v>
      </c>
      <c r="F12" s="7"/>
      <c r="G12" s="7">
        <v>0</v>
      </c>
      <c r="H12" s="7"/>
      <c r="I12" s="7">
        <v>0</v>
      </c>
      <c r="J12" s="7"/>
      <c r="K12" s="7">
        <v>4965</v>
      </c>
      <c r="L12" s="7"/>
      <c r="M12" s="7">
        <v>1857406508</v>
      </c>
      <c r="N12" s="7"/>
      <c r="O12" s="7">
        <v>1897031172</v>
      </c>
      <c r="P12" s="7"/>
      <c r="Q12" s="7">
        <v>-39624664</v>
      </c>
    </row>
    <row r="13" spans="1:17">
      <c r="A13" s="1" t="s">
        <v>22</v>
      </c>
      <c r="C13" s="7">
        <v>0</v>
      </c>
      <c r="D13" s="7"/>
      <c r="E13" s="7">
        <v>0</v>
      </c>
      <c r="F13" s="7"/>
      <c r="G13" s="7">
        <v>0</v>
      </c>
      <c r="H13" s="7"/>
      <c r="I13" s="7">
        <v>0</v>
      </c>
      <c r="J13" s="7"/>
      <c r="K13" s="7">
        <v>2136362</v>
      </c>
      <c r="L13" s="7"/>
      <c r="M13" s="7">
        <v>60800906005</v>
      </c>
      <c r="N13" s="7"/>
      <c r="O13" s="7">
        <v>61632986288</v>
      </c>
      <c r="P13" s="7"/>
      <c r="Q13" s="7">
        <v>-832080283</v>
      </c>
    </row>
    <row r="14" spans="1:17">
      <c r="A14" s="1" t="s">
        <v>160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v>0</v>
      </c>
      <c r="J14" s="7"/>
      <c r="K14" s="7">
        <v>1429000</v>
      </c>
      <c r="L14" s="7"/>
      <c r="M14" s="7">
        <v>35299361955</v>
      </c>
      <c r="N14" s="7"/>
      <c r="O14" s="7">
        <v>23930308000</v>
      </c>
      <c r="P14" s="7"/>
      <c r="Q14" s="7">
        <v>11369053955</v>
      </c>
    </row>
    <row r="15" spans="1:17">
      <c r="A15" s="1" t="s">
        <v>38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v>0</v>
      </c>
      <c r="J15" s="7"/>
      <c r="K15" s="7">
        <v>14375</v>
      </c>
      <c r="L15" s="7"/>
      <c r="M15" s="7">
        <v>719188727</v>
      </c>
      <c r="N15" s="7"/>
      <c r="O15" s="7">
        <v>820600577</v>
      </c>
      <c r="P15" s="7"/>
      <c r="Q15" s="7">
        <v>-101411850</v>
      </c>
    </row>
    <row r="16" spans="1:17">
      <c r="A16" s="1" t="s">
        <v>31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v>0</v>
      </c>
      <c r="J16" s="7"/>
      <c r="K16" s="7">
        <v>2000000</v>
      </c>
      <c r="L16" s="7"/>
      <c r="M16" s="7">
        <v>15884158683</v>
      </c>
      <c r="N16" s="7"/>
      <c r="O16" s="7">
        <v>15776544927</v>
      </c>
      <c r="P16" s="7"/>
      <c r="Q16" s="7">
        <v>107613756</v>
      </c>
    </row>
    <row r="17" spans="1:17">
      <c r="A17" s="1" t="s">
        <v>45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v>0</v>
      </c>
      <c r="J17" s="7"/>
      <c r="K17" s="7">
        <v>730000</v>
      </c>
      <c r="L17" s="7"/>
      <c r="M17" s="7">
        <v>13631246461</v>
      </c>
      <c r="N17" s="7"/>
      <c r="O17" s="7">
        <v>12181964176</v>
      </c>
      <c r="P17" s="7"/>
      <c r="Q17" s="7">
        <v>1449282285</v>
      </c>
    </row>
    <row r="18" spans="1:17">
      <c r="A18" s="1" t="s">
        <v>36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v>0</v>
      </c>
      <c r="J18" s="7"/>
      <c r="K18" s="7">
        <v>200000</v>
      </c>
      <c r="L18" s="7"/>
      <c r="M18" s="7">
        <v>7372647354</v>
      </c>
      <c r="N18" s="7"/>
      <c r="O18" s="7">
        <v>7350005671</v>
      </c>
      <c r="P18" s="7"/>
      <c r="Q18" s="7">
        <v>22641683</v>
      </c>
    </row>
    <row r="19" spans="1:17">
      <c r="A19" s="1" t="s">
        <v>161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v>0</v>
      </c>
      <c r="J19" s="7"/>
      <c r="K19" s="7">
        <v>2000000</v>
      </c>
      <c r="L19" s="7"/>
      <c r="M19" s="7">
        <v>17498379167</v>
      </c>
      <c r="N19" s="7"/>
      <c r="O19" s="7">
        <v>17634447000</v>
      </c>
      <c r="P19" s="7"/>
      <c r="Q19" s="7">
        <v>-136067833</v>
      </c>
    </row>
    <row r="20" spans="1:17">
      <c r="A20" s="1" t="s">
        <v>162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v>0</v>
      </c>
      <c r="J20" s="7"/>
      <c r="K20" s="7">
        <v>12000000</v>
      </c>
      <c r="L20" s="7"/>
      <c r="M20" s="7">
        <v>32582971080</v>
      </c>
      <c r="N20" s="7"/>
      <c r="O20" s="7">
        <v>24141900960</v>
      </c>
      <c r="P20" s="7"/>
      <c r="Q20" s="7">
        <v>8441070120</v>
      </c>
    </row>
    <row r="21" spans="1:17">
      <c r="A21" s="1" t="s">
        <v>33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v>0</v>
      </c>
      <c r="J21" s="7"/>
      <c r="K21" s="7">
        <v>901368</v>
      </c>
      <c r="L21" s="7"/>
      <c r="M21" s="7">
        <v>20303426746</v>
      </c>
      <c r="N21" s="7"/>
      <c r="O21" s="7">
        <v>20019466241</v>
      </c>
      <c r="P21" s="7"/>
      <c r="Q21" s="7">
        <v>283960505</v>
      </c>
    </row>
    <row r="22" spans="1:17">
      <c r="A22" s="1" t="s">
        <v>163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v>0</v>
      </c>
      <c r="J22" s="7"/>
      <c r="K22" s="7">
        <v>625000</v>
      </c>
      <c r="L22" s="7"/>
      <c r="M22" s="7">
        <v>13916700139</v>
      </c>
      <c r="N22" s="7"/>
      <c r="O22" s="7">
        <v>8101099124</v>
      </c>
      <c r="P22" s="7"/>
      <c r="Q22" s="7">
        <v>5815601015</v>
      </c>
    </row>
    <row r="23" spans="1:17">
      <c r="A23" s="1" t="s">
        <v>16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v>0</v>
      </c>
      <c r="J23" s="7"/>
      <c r="K23" s="7">
        <v>1381172</v>
      </c>
      <c r="L23" s="7"/>
      <c r="M23" s="7">
        <v>38995237942</v>
      </c>
      <c r="N23" s="7"/>
      <c r="O23" s="7">
        <v>39299620298</v>
      </c>
      <c r="P23" s="7"/>
      <c r="Q23" s="7">
        <v>-304382356</v>
      </c>
    </row>
    <row r="24" spans="1:17">
      <c r="A24" s="1" t="s">
        <v>28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v>0</v>
      </c>
      <c r="J24" s="7"/>
      <c r="K24" s="7">
        <v>402000</v>
      </c>
      <c r="L24" s="7"/>
      <c r="M24" s="7">
        <v>1104936313</v>
      </c>
      <c r="N24" s="7"/>
      <c r="O24" s="7">
        <v>1142022538</v>
      </c>
      <c r="P24" s="7"/>
      <c r="Q24" s="7">
        <v>-37086225</v>
      </c>
    </row>
    <row r="25" spans="1:17">
      <c r="A25" s="1" t="s">
        <v>99</v>
      </c>
      <c r="C25" s="7">
        <v>136108</v>
      </c>
      <c r="D25" s="7"/>
      <c r="E25" s="7">
        <v>129978333463</v>
      </c>
      <c r="F25" s="7"/>
      <c r="G25" s="7">
        <v>127802503748</v>
      </c>
      <c r="H25" s="7"/>
      <c r="I25" s="7">
        <v>2175829715</v>
      </c>
      <c r="J25" s="7"/>
      <c r="K25" s="7">
        <v>136108</v>
      </c>
      <c r="L25" s="7"/>
      <c r="M25" s="7">
        <v>129978333463</v>
      </c>
      <c r="N25" s="7"/>
      <c r="O25" s="7">
        <v>127802503748</v>
      </c>
      <c r="P25" s="7"/>
      <c r="Q25" s="7">
        <v>2175829715</v>
      </c>
    </row>
    <row r="26" spans="1:17">
      <c r="A26" s="1" t="s">
        <v>86</v>
      </c>
      <c r="C26" s="7">
        <v>75000</v>
      </c>
      <c r="D26" s="7"/>
      <c r="E26" s="7">
        <v>75000000000</v>
      </c>
      <c r="F26" s="7"/>
      <c r="G26" s="7">
        <v>69985562817</v>
      </c>
      <c r="H26" s="7"/>
      <c r="I26" s="7">
        <v>5014437183</v>
      </c>
      <c r="J26" s="7"/>
      <c r="K26" s="7">
        <v>75000</v>
      </c>
      <c r="L26" s="7"/>
      <c r="M26" s="7">
        <v>75000000000</v>
      </c>
      <c r="N26" s="7"/>
      <c r="O26" s="7">
        <v>69985562817</v>
      </c>
      <c r="P26" s="7"/>
      <c r="Q26" s="7">
        <v>5014437183</v>
      </c>
    </row>
    <row r="27" spans="1:17">
      <c r="A27" s="1" t="s">
        <v>73</v>
      </c>
      <c r="C27" s="7">
        <v>128656</v>
      </c>
      <c r="D27" s="7"/>
      <c r="E27" s="7">
        <v>124975895838</v>
      </c>
      <c r="F27" s="7"/>
      <c r="G27" s="7">
        <v>118539263907</v>
      </c>
      <c r="H27" s="7"/>
      <c r="I27" s="7">
        <v>6436631931</v>
      </c>
      <c r="J27" s="7"/>
      <c r="K27" s="7">
        <v>159983</v>
      </c>
      <c r="L27" s="7"/>
      <c r="M27" s="7">
        <v>154970446623</v>
      </c>
      <c r="N27" s="7"/>
      <c r="O27" s="7">
        <v>147402896544</v>
      </c>
      <c r="P27" s="7"/>
      <c r="Q27" s="7">
        <v>7567550079</v>
      </c>
    </row>
    <row r="28" spans="1:17">
      <c r="A28" s="1" t="s">
        <v>70</v>
      </c>
      <c r="C28" s="7">
        <v>107547</v>
      </c>
      <c r="D28" s="7"/>
      <c r="E28" s="7">
        <v>107547000000</v>
      </c>
      <c r="F28" s="7"/>
      <c r="G28" s="7">
        <v>100753274158</v>
      </c>
      <c r="H28" s="7"/>
      <c r="I28" s="7">
        <v>6793725842</v>
      </c>
      <c r="J28" s="7"/>
      <c r="K28" s="7">
        <v>107547</v>
      </c>
      <c r="L28" s="7"/>
      <c r="M28" s="7">
        <v>107547000000</v>
      </c>
      <c r="N28" s="7"/>
      <c r="O28" s="7">
        <v>100753274158</v>
      </c>
      <c r="P28" s="7"/>
      <c r="Q28" s="7">
        <v>6793725842</v>
      </c>
    </row>
    <row r="29" spans="1:17">
      <c r="A29" s="1" t="s">
        <v>91</v>
      </c>
      <c r="C29" s="7">
        <v>120000</v>
      </c>
      <c r="D29" s="7"/>
      <c r="E29" s="7">
        <v>109636164131</v>
      </c>
      <c r="F29" s="7"/>
      <c r="G29" s="7">
        <v>101861534250</v>
      </c>
      <c r="H29" s="7"/>
      <c r="I29" s="7">
        <v>7774629881</v>
      </c>
      <c r="J29" s="7"/>
      <c r="K29" s="7">
        <v>120000</v>
      </c>
      <c r="L29" s="7"/>
      <c r="M29" s="7">
        <v>109636164131</v>
      </c>
      <c r="N29" s="7"/>
      <c r="O29" s="7">
        <v>101861534250</v>
      </c>
      <c r="P29" s="7"/>
      <c r="Q29" s="7">
        <v>7774629881</v>
      </c>
    </row>
    <row r="30" spans="1:17">
      <c r="A30" s="1" t="s">
        <v>90</v>
      </c>
      <c r="C30" s="7">
        <v>135000</v>
      </c>
      <c r="D30" s="7"/>
      <c r="E30" s="7">
        <v>126201805681</v>
      </c>
      <c r="F30" s="7"/>
      <c r="G30" s="7">
        <v>118820179665</v>
      </c>
      <c r="H30" s="7"/>
      <c r="I30" s="7">
        <v>7381626016</v>
      </c>
      <c r="J30" s="7"/>
      <c r="K30" s="7">
        <v>135000</v>
      </c>
      <c r="L30" s="7"/>
      <c r="M30" s="7">
        <v>126201805681</v>
      </c>
      <c r="N30" s="7"/>
      <c r="O30" s="7">
        <v>118820179665</v>
      </c>
      <c r="P30" s="7"/>
      <c r="Q30" s="7">
        <v>7381626016</v>
      </c>
    </row>
    <row r="31" spans="1:17">
      <c r="A31" s="1" t="s">
        <v>80</v>
      </c>
      <c r="C31" s="7">
        <v>323995</v>
      </c>
      <c r="D31" s="7"/>
      <c r="E31" s="7">
        <v>303230304547</v>
      </c>
      <c r="F31" s="7"/>
      <c r="G31" s="7">
        <v>284874904817</v>
      </c>
      <c r="H31" s="7"/>
      <c r="I31" s="7">
        <v>18355399730</v>
      </c>
      <c r="J31" s="7"/>
      <c r="K31" s="7">
        <v>323995</v>
      </c>
      <c r="L31" s="7"/>
      <c r="M31" s="7">
        <v>303230304547</v>
      </c>
      <c r="N31" s="7"/>
      <c r="O31" s="7">
        <v>284874904817</v>
      </c>
      <c r="P31" s="7"/>
      <c r="Q31" s="7">
        <v>18355399730</v>
      </c>
    </row>
    <row r="32" spans="1:17">
      <c r="A32" s="1" t="s">
        <v>95</v>
      </c>
      <c r="C32" s="7">
        <v>398716</v>
      </c>
      <c r="D32" s="7"/>
      <c r="E32" s="7">
        <v>363933304022</v>
      </c>
      <c r="F32" s="7"/>
      <c r="G32" s="7">
        <v>342516939952</v>
      </c>
      <c r="H32" s="7"/>
      <c r="I32" s="7">
        <v>21416364070</v>
      </c>
      <c r="J32" s="7"/>
      <c r="K32" s="7">
        <v>465670</v>
      </c>
      <c r="L32" s="7"/>
      <c r="M32" s="7">
        <v>423922416459</v>
      </c>
      <c r="N32" s="7"/>
      <c r="O32" s="7">
        <v>400033766961</v>
      </c>
      <c r="P32" s="7"/>
      <c r="Q32" s="7">
        <v>23888649498</v>
      </c>
    </row>
    <row r="33" spans="1:19">
      <c r="A33" s="1" t="s">
        <v>164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v>0</v>
      </c>
      <c r="J33" s="7"/>
      <c r="K33" s="7">
        <v>133237</v>
      </c>
      <c r="L33" s="7"/>
      <c r="M33" s="7">
        <v>133237000000</v>
      </c>
      <c r="N33" s="7"/>
      <c r="O33" s="7">
        <v>128437170092</v>
      </c>
      <c r="P33" s="7"/>
      <c r="Q33" s="7">
        <v>4799829908</v>
      </c>
    </row>
    <row r="34" spans="1:19">
      <c r="A34" s="1" t="s">
        <v>135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v>0</v>
      </c>
      <c r="J34" s="7"/>
      <c r="K34" s="7">
        <v>100000</v>
      </c>
      <c r="L34" s="7"/>
      <c r="M34" s="7">
        <v>99741382595</v>
      </c>
      <c r="N34" s="7"/>
      <c r="O34" s="7">
        <v>99515609375</v>
      </c>
      <c r="P34" s="7"/>
      <c r="Q34" s="7">
        <v>225773220</v>
      </c>
    </row>
    <row r="35" spans="1:19">
      <c r="A35" s="1" t="s">
        <v>165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v>0</v>
      </c>
      <c r="J35" s="7"/>
      <c r="K35" s="7">
        <v>105000</v>
      </c>
      <c r="L35" s="7"/>
      <c r="M35" s="7">
        <v>105000000000</v>
      </c>
      <c r="N35" s="7"/>
      <c r="O35" s="7">
        <v>102356444531</v>
      </c>
      <c r="P35" s="7"/>
      <c r="Q35" s="7">
        <v>2643555469</v>
      </c>
    </row>
    <row r="36" spans="1:19">
      <c r="A36" s="1" t="s">
        <v>166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v>0</v>
      </c>
      <c r="J36" s="7"/>
      <c r="K36" s="7">
        <v>65000</v>
      </c>
      <c r="L36" s="7"/>
      <c r="M36" s="7">
        <v>65000000000</v>
      </c>
      <c r="N36" s="7"/>
      <c r="O36" s="7">
        <v>60068610590</v>
      </c>
      <c r="P36" s="7"/>
      <c r="Q36" s="7">
        <v>4931389410</v>
      </c>
    </row>
    <row r="37" spans="1:19">
      <c r="A37" s="1" t="s">
        <v>75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v>0</v>
      </c>
      <c r="J37" s="7"/>
      <c r="K37" s="7">
        <v>32892</v>
      </c>
      <c r="L37" s="7"/>
      <c r="M37" s="7">
        <v>29973650773</v>
      </c>
      <c r="N37" s="7"/>
      <c r="O37" s="7">
        <v>29471426546</v>
      </c>
      <c r="P37" s="7"/>
      <c r="Q37" s="7">
        <v>502224227</v>
      </c>
    </row>
    <row r="38" spans="1:19">
      <c r="A38" s="1" t="s">
        <v>84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v>0</v>
      </c>
      <c r="J38" s="7"/>
      <c r="K38" s="7">
        <v>28068</v>
      </c>
      <c r="L38" s="7"/>
      <c r="M38" s="7">
        <v>25013877217</v>
      </c>
      <c r="N38" s="7"/>
      <c r="O38" s="7">
        <v>24881177295</v>
      </c>
      <c r="P38" s="7"/>
      <c r="Q38" s="7">
        <v>132699922</v>
      </c>
    </row>
    <row r="39" spans="1:19">
      <c r="A39" s="1" t="s">
        <v>78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v>0</v>
      </c>
      <c r="J39" s="7"/>
      <c r="K39" s="7">
        <v>32963</v>
      </c>
      <c r="L39" s="7"/>
      <c r="M39" s="7">
        <v>29973755515</v>
      </c>
      <c r="N39" s="7"/>
      <c r="O39" s="7">
        <v>29156091711</v>
      </c>
      <c r="P39" s="7"/>
      <c r="Q39" s="7">
        <v>817663804</v>
      </c>
    </row>
    <row r="40" spans="1:19">
      <c r="A40" s="1" t="s">
        <v>187</v>
      </c>
      <c r="C40" s="7">
        <v>2000000</v>
      </c>
      <c r="D40" s="7"/>
      <c r="E40" s="7">
        <v>746775372</v>
      </c>
      <c r="F40" s="7"/>
      <c r="G40" s="7">
        <f>E40-I40</f>
        <v>413550743</v>
      </c>
      <c r="H40" s="7"/>
      <c r="I40" s="7">
        <v>333224629</v>
      </c>
      <c r="J40" s="7"/>
      <c r="K40" s="7">
        <v>2800000</v>
      </c>
      <c r="L40" s="7"/>
      <c r="M40" s="7">
        <v>1130873292</v>
      </c>
      <c r="N40" s="7"/>
      <c r="O40" s="7">
        <f>M40-Q40</f>
        <v>694946584</v>
      </c>
      <c r="P40" s="7"/>
      <c r="Q40" s="7">
        <v>435926708</v>
      </c>
    </row>
    <row r="41" spans="1:19" ht="24.75" thickBot="1">
      <c r="C41" s="7"/>
      <c r="D41" s="7"/>
      <c r="E41" s="8">
        <f>SUM(E8:E40)</f>
        <v>1421259616774</v>
      </c>
      <c r="F41" s="7"/>
      <c r="G41" s="8">
        <f>SUM(G8:G40)</f>
        <v>1342412251975</v>
      </c>
      <c r="H41" s="7"/>
      <c r="I41" s="8">
        <f>SUM(I8:I40)</f>
        <v>78847364799</v>
      </c>
      <c r="J41" s="7"/>
      <c r="K41" s="7"/>
      <c r="L41" s="7"/>
      <c r="M41" s="8">
        <f>SUM(M8:M40)</f>
        <v>2274125095640</v>
      </c>
      <c r="N41" s="7"/>
      <c r="O41" s="8">
        <f>SUM(O8:O40)</f>
        <v>2151529479840</v>
      </c>
      <c r="P41" s="7"/>
      <c r="Q41" s="8">
        <f>SUM(Q8:Q40)</f>
        <v>122595615800</v>
      </c>
    </row>
    <row r="42" spans="1:19" ht="24.75" thickTop="1">
      <c r="I42" s="6"/>
      <c r="J42" s="6"/>
      <c r="K42" s="6"/>
      <c r="L42" s="6"/>
      <c r="M42" s="6"/>
      <c r="N42" s="6"/>
      <c r="O42" s="6"/>
      <c r="P42" s="6"/>
      <c r="Q42" s="6"/>
      <c r="S42" s="3"/>
    </row>
    <row r="43" spans="1:19">
      <c r="E43" s="3"/>
      <c r="I43" s="6"/>
      <c r="J43" s="6"/>
      <c r="K43" s="6"/>
      <c r="L43" s="6"/>
      <c r="M43" s="6"/>
      <c r="N43" s="6"/>
      <c r="O43" s="6"/>
      <c r="P43" s="6"/>
      <c r="Q43" s="6"/>
      <c r="S43" s="3"/>
    </row>
    <row r="44" spans="1:19">
      <c r="E44" s="3"/>
      <c r="S44" s="3"/>
    </row>
    <row r="45" spans="1:19">
      <c r="E45" s="3"/>
      <c r="S45" s="3"/>
    </row>
    <row r="46" spans="1:19">
      <c r="E46" s="3"/>
      <c r="I46" s="6"/>
      <c r="J46" s="6"/>
      <c r="K46" s="6"/>
      <c r="L46" s="6"/>
      <c r="M46" s="6"/>
      <c r="N46" s="6"/>
      <c r="O46" s="6"/>
      <c r="P46" s="6"/>
      <c r="Q46" s="6"/>
      <c r="S46" s="3"/>
    </row>
    <row r="47" spans="1:19">
      <c r="E47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اوراق مشارکت</vt:lpstr>
      <vt:lpstr>تعدیل قیمت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2023-07-31T08:51:37Z</dcterms:created>
  <dcterms:modified xsi:type="dcterms:W3CDTF">2023-08-01T14:22:15Z</dcterms:modified>
</cp:coreProperties>
</file>