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ارنما\"/>
    </mc:Choice>
  </mc:AlternateContent>
  <xr:revisionPtr revIDLastSave="0" documentId="13_ncr:1_{70F96BE1-2D64-47F9-8D90-18DC5E0AE5CF}" xr6:coauthVersionLast="47" xr6:coauthVersionMax="47" xr10:uidLastSave="{00000000-0000-0000-0000-000000000000}"/>
  <bookViews>
    <workbookView xWindow="28680" yWindow="-120" windowWidth="29040" windowHeight="15840" tabRatio="857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2" i="10" l="1"/>
  <c r="O52" i="10"/>
  <c r="M52" i="10"/>
  <c r="M51" i="10"/>
  <c r="Q59" i="9"/>
  <c r="I59" i="9"/>
  <c r="O59" i="9" l="1"/>
  <c r="M59" i="9"/>
  <c r="G59" i="9"/>
  <c r="E59" i="9"/>
  <c r="G52" i="10"/>
  <c r="I52" i="10"/>
  <c r="E52" i="10"/>
  <c r="M49" i="10"/>
  <c r="G10" i="15"/>
  <c r="E8" i="15"/>
  <c r="E9" i="15"/>
  <c r="E7" i="15"/>
  <c r="E10" i="15" s="1"/>
  <c r="C10" i="15"/>
  <c r="E9" i="14"/>
  <c r="C9" i="14"/>
  <c r="K10" i="13"/>
  <c r="K9" i="13"/>
  <c r="K8" i="13"/>
  <c r="G10" i="13"/>
  <c r="G9" i="13"/>
  <c r="G8" i="13"/>
  <c r="I10" i="13"/>
  <c r="E10" i="13"/>
  <c r="I3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8" i="12"/>
  <c r="Q31" i="12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8" i="12"/>
  <c r="I31" i="12" s="1"/>
  <c r="C31" i="12"/>
  <c r="E31" i="12"/>
  <c r="G31" i="12"/>
  <c r="K31" i="12"/>
  <c r="M31" i="12"/>
  <c r="O31" i="12"/>
  <c r="M55" i="11"/>
  <c r="O55" i="11"/>
  <c r="Q55" i="11"/>
  <c r="C55" i="11"/>
  <c r="E55" i="11"/>
  <c r="G55" i="11"/>
  <c r="I54" i="11"/>
  <c r="I53" i="11"/>
  <c r="I45" i="11"/>
  <c r="S8" i="11"/>
  <c r="S5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6" i="11"/>
  <c r="I47" i="11"/>
  <c r="I48" i="11"/>
  <c r="I49" i="11"/>
  <c r="I50" i="11"/>
  <c r="I51" i="11"/>
  <c r="I52" i="11"/>
  <c r="I8" i="11"/>
  <c r="I55" i="11" s="1"/>
  <c r="K11" i="11" s="1"/>
  <c r="I5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50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8" i="10"/>
  <c r="H60" i="9"/>
  <c r="H64" i="9"/>
  <c r="Q5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8" i="9"/>
  <c r="I26" i="8"/>
  <c r="K26" i="8"/>
  <c r="M26" i="8"/>
  <c r="O26" i="8"/>
  <c r="Q26" i="8"/>
  <c r="S26" i="8"/>
  <c r="I13" i="7"/>
  <c r="K13" i="7"/>
  <c r="M13" i="7"/>
  <c r="O13" i="7"/>
  <c r="Q13" i="7"/>
  <c r="S13" i="7"/>
  <c r="S10" i="6"/>
  <c r="K10" i="6"/>
  <c r="M10" i="6"/>
  <c r="O10" i="6"/>
  <c r="Q10" i="6"/>
  <c r="AK25" i="3"/>
  <c r="AI25" i="3"/>
  <c r="AG25" i="3"/>
  <c r="AA25" i="3"/>
  <c r="W25" i="3"/>
  <c r="S25" i="3"/>
  <c r="Q25" i="3"/>
  <c r="Y50" i="1"/>
  <c r="W50" i="1"/>
  <c r="U50" i="1"/>
  <c r="O50" i="1"/>
  <c r="K50" i="1"/>
  <c r="G50" i="1"/>
  <c r="E50" i="1"/>
  <c r="Q49" i="10" l="1"/>
  <c r="S55" i="11"/>
  <c r="U9" i="11" s="1"/>
  <c r="U40" i="11"/>
  <c r="U12" i="11"/>
  <c r="U16" i="11"/>
  <c r="U32" i="11"/>
  <c r="U36" i="11"/>
  <c r="U52" i="11"/>
  <c r="K52" i="11"/>
  <c r="K38" i="11"/>
  <c r="K22" i="11"/>
  <c r="K50" i="11"/>
  <c r="K34" i="11"/>
  <c r="K18" i="11"/>
  <c r="K46" i="11"/>
  <c r="K30" i="11"/>
  <c r="K14" i="11"/>
  <c r="K54" i="11"/>
  <c r="K42" i="11"/>
  <c r="K26" i="11"/>
  <c r="K10" i="11"/>
  <c r="U51" i="11"/>
  <c r="U47" i="11"/>
  <c r="U35" i="11"/>
  <c r="U31" i="11"/>
  <c r="U19" i="11"/>
  <c r="U15" i="11"/>
  <c r="U50" i="11"/>
  <c r="U46" i="11"/>
  <c r="U34" i="11"/>
  <c r="U30" i="11"/>
  <c r="U18" i="11"/>
  <c r="U14" i="11"/>
  <c r="U49" i="11"/>
  <c r="U45" i="11"/>
  <c r="U33" i="11"/>
  <c r="U29" i="11"/>
  <c r="U17" i="11"/>
  <c r="U13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48" i="11"/>
  <c r="K44" i="11"/>
  <c r="K40" i="11"/>
  <c r="K36" i="11"/>
  <c r="K32" i="11"/>
  <c r="K28" i="11"/>
  <c r="K24" i="11"/>
  <c r="K20" i="11"/>
  <c r="K16" i="11"/>
  <c r="K12" i="11"/>
  <c r="K8" i="11"/>
  <c r="K51" i="11"/>
  <c r="K47" i="11"/>
  <c r="K43" i="11"/>
  <c r="K39" i="11"/>
  <c r="K35" i="11"/>
  <c r="K31" i="11"/>
  <c r="K27" i="11"/>
  <c r="K23" i="11"/>
  <c r="K19" i="11"/>
  <c r="K15" i="11"/>
  <c r="U37" i="11" l="1"/>
  <c r="U22" i="11"/>
  <c r="U38" i="11"/>
  <c r="U54" i="11"/>
  <c r="U23" i="11"/>
  <c r="U39" i="11"/>
  <c r="U8" i="11"/>
  <c r="U20" i="11"/>
  <c r="U55" i="11" s="1"/>
  <c r="U44" i="11"/>
  <c r="U24" i="11"/>
  <c r="U21" i="11"/>
  <c r="U53" i="11"/>
  <c r="U25" i="11"/>
  <c r="U41" i="11"/>
  <c r="U10" i="11"/>
  <c r="U26" i="11"/>
  <c r="U42" i="11"/>
  <c r="U11" i="11"/>
  <c r="U27" i="11"/>
  <c r="U43" i="11"/>
  <c r="U48" i="11"/>
  <c r="U28" i="11"/>
  <c r="K55" i="11"/>
</calcChain>
</file>

<file path=xl/sharedStrings.xml><?xml version="1.0" encoding="utf-8"?>
<sst xmlns="http://schemas.openxmlformats.org/spreadsheetml/2006/main" count="748" uniqueCount="195">
  <si>
    <t>صندوق سرمایه‌گذاری تضمین اصل سرمایه مفید</t>
  </si>
  <si>
    <t>صورت وضعیت سبد</t>
  </si>
  <si>
    <t>برای ماه منتهی به 1402/05/31</t>
  </si>
  <si>
    <t>نام شرکت</t>
  </si>
  <si>
    <t>1402/04/31</t>
  </si>
  <si>
    <t>تغییرات طی دوره</t>
  </si>
  <si>
    <t>1402/05/31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</si>
  <si>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</si>
  <si>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</si>
  <si>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</si>
  <si>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</si>
  <si>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</si>
  <si>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</si>
  <si>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</si>
  <si>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</si>
  <si>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</si>
  <si>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ملت</t>
  </si>
  <si>
    <t>بین المللی توسعه ص. معادن غدیر</t>
  </si>
  <si>
    <t>پالایش نفت اصفهان</t>
  </si>
  <si>
    <t>پتروشیمی پردیس</t>
  </si>
  <si>
    <t>ح . داروپخش‌ (هلدینگ‌</t>
  </si>
  <si>
    <t>ح . سرمایه گذاری صبا تامین</t>
  </si>
  <si>
    <t>ح . سرمایه گذاری صدرتامین</t>
  </si>
  <si>
    <t>داروپخش‌ (هلدینگ‌</t>
  </si>
  <si>
    <t>داروسازی شهید قاضی</t>
  </si>
  <si>
    <t>س.ص.بازنشستگی کارکنان بانکها</t>
  </si>
  <si>
    <t>سرمایه گذاری تامین اجتماعی</t>
  </si>
  <si>
    <t>سرمایه گذاری دارویی تامین</t>
  </si>
  <si>
    <t>سرمایه گذاری سبحان</t>
  </si>
  <si>
    <t>سرمایه گذاری سیمان تامین</t>
  </si>
  <si>
    <t>سرمایه گذاری صبا تامین</t>
  </si>
  <si>
    <t>سرمایه گذاری صدرتامین</t>
  </si>
  <si>
    <t>سرمایه‌ گذاری‌ البرز(هلدینگ‌</t>
  </si>
  <si>
    <t>سرمایه‌گذاری‌غدیر(هلدینگ‌</t>
  </si>
  <si>
    <t>سیمان آبیک</t>
  </si>
  <si>
    <t>سیمان خوزستان</t>
  </si>
  <si>
    <t>سیمان فارس و خوزستان</t>
  </si>
  <si>
    <t>سیمان‌ صوفیان‌</t>
  </si>
  <si>
    <t>سیمان‌هگمتان‌</t>
  </si>
  <si>
    <t>صنایع فروآلیاژ ایران</t>
  </si>
  <si>
    <t>فجر انرژی خلیج فارس</t>
  </si>
  <si>
    <t>فولاد کاوه جنوب کیش</t>
  </si>
  <si>
    <t>گروه توسعه مالی مهرآیندگان</t>
  </si>
  <si>
    <t>گروه‌صنعتی‌سپاهان‌</t>
  </si>
  <si>
    <t>گسترش نفت و گاز پارسیان</t>
  </si>
  <si>
    <t>مبین انرژی خلیج فارس</t>
  </si>
  <si>
    <t>نفت سپاهان</t>
  </si>
  <si>
    <t>نیان الکترونیک</t>
  </si>
  <si>
    <t>کارخانجات‌داروپخش‌</t>
  </si>
  <si>
    <t>سرمایه گذاری مسکن جنوب</t>
  </si>
  <si>
    <t>مولد نیروگاهی تجارت فارس</t>
  </si>
  <si>
    <t>گروه انتخاب الکترونیک آرمان</t>
  </si>
  <si>
    <t>سیمرغ</t>
  </si>
  <si>
    <t>تایدواترخاورمیانه</t>
  </si>
  <si>
    <t>گروه دارویی سبحان</t>
  </si>
  <si>
    <t>کربن‌ ایران‌</t>
  </si>
  <si>
    <t>تعداد اوراق تبعی</t>
  </si>
  <si>
    <t>قیمت اعمال</t>
  </si>
  <si>
    <t>تاریخ اعمال</t>
  </si>
  <si>
    <t>نرخ موثر</t>
  </si>
  <si>
    <t>اختیار ف.ت.انتخاب-40032-031123</t>
  </si>
  <si>
    <t/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</si>
  <si>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</si>
  <si>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</si>
  <si>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</si>
  <si>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</si>
  <si>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</si>
  <si>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</si>
  <si>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</si>
  <si>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</si>
  <si>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</si>
  <si>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</si>
  <si>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</si>
  <si>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</si>
  <si>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</si>
  <si>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اسنادخزانه-م20بودجه98-020806</t>
  </si>
  <si>
    <t>1399/02/20</t>
  </si>
  <si>
    <t>1402/08/06</t>
  </si>
  <si>
    <t>اسنادخزانه-م7بودجه99-020704</t>
  </si>
  <si>
    <t>1399/09/25</t>
  </si>
  <si>
    <t>1402/07/04</t>
  </si>
  <si>
    <t>گام بانک اقتصاد نوین0205</t>
  </si>
  <si>
    <t>1401/04/01</t>
  </si>
  <si>
    <t>گام بانک تجارت0206</t>
  </si>
  <si>
    <t>1401/07/02</t>
  </si>
  <si>
    <t>1402/06/28</t>
  </si>
  <si>
    <t>گام بانک صادرات ایران0206</t>
  </si>
  <si>
    <t>1402/06/31</t>
  </si>
  <si>
    <t>گام بانک صادرات ایران0207</t>
  </si>
  <si>
    <t>1402/07/30</t>
  </si>
  <si>
    <t>گواهی اعتبار مولد رفاه0205</t>
  </si>
  <si>
    <t>1401/06/01</t>
  </si>
  <si>
    <t>گواهی اعتبار مولد رفاه0207</t>
  </si>
  <si>
    <t>1401/08/01</t>
  </si>
  <si>
    <t>گواهی اعتبار مولد سامان0206</t>
  </si>
  <si>
    <t>1401/07/01</t>
  </si>
  <si>
    <t>گواهی اعتبار مولد سامان0207</t>
  </si>
  <si>
    <t>گواهی اعتبار مولد شهر0206</t>
  </si>
  <si>
    <t>گواهی اعتبارمولد رفاه0208</t>
  </si>
  <si>
    <t>1401/09/01</t>
  </si>
  <si>
    <t>1402/08/30</t>
  </si>
  <si>
    <t>گواهی اعتبارمولد صنعت020930</t>
  </si>
  <si>
    <t>1401/10/01</t>
  </si>
  <si>
    <t>1402/09/30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</si>
  <si>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</si>
  <si>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</si>
  <si>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</si>
  <si>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</si>
  <si>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</si>
  <si>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</si>
  <si>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</si>
  <si>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</si>
  <si>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</si>
  <si>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</si>
  <si>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</si>
  <si>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</si>
  <si>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</si>
  <si>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</si>
  <si>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</si>
  <si>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</si>
  <si>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</si>
  <si>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</si>
  <si>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</si>
  <si>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</si>
  <si>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</si>
  <si>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</si>
  <si>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</si>
  <si>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</si>
  <si>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</si>
  <si>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</si>
  <si>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</si>
  <si>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</si>
  <si>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</si>
  <si>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</si>
  <si>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</si>
  <si>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</si>
  <si>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</si>
  <si>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</si>
  <si>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</si>
  <si>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</si>
  <si>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</si>
  <si>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</si>
  <si>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</si>
  <si>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1402/03/31</t>
  </si>
  <si>
    <t>1402/04/28</t>
  </si>
  <si>
    <t>1402/05/01</t>
  </si>
  <si>
    <t>1402/03/08</t>
  </si>
  <si>
    <t>1402/02/25</t>
  </si>
  <si>
    <t>1402/04/12</t>
  </si>
  <si>
    <t>1402/04/30</t>
  </si>
  <si>
    <t>1402/02/20</t>
  </si>
  <si>
    <t>1402/03/02</t>
  </si>
  <si>
    <t>1402/04/17</t>
  </si>
  <si>
    <t>1402/04/21</t>
  </si>
  <si>
    <t>1402/03/04</t>
  </si>
  <si>
    <t>1402/05/16</t>
  </si>
  <si>
    <t>1402/04/14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</si>
  <si>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</si>
  <si>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</si>
  <si>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</si>
  <si>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</si>
  <si>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</si>
  <si>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زعفران0210نگین بهرامن(پ)</t>
  </si>
  <si>
    <t>بهار رز عالیس چناران</t>
  </si>
  <si>
    <t>ملی شیمی کشاورز</t>
  </si>
  <si>
    <t>زعفران0210نگین وحدت جام(پ)</t>
  </si>
  <si>
    <t>س. الماس حکمت ایرانیان</t>
  </si>
  <si>
    <t>کشاورزی و دامپروری فجر اصفهان</t>
  </si>
  <si>
    <t>توسعه صنایع و معادن کوثر</t>
  </si>
  <si>
    <t>اسنادخزانه-م6بودجه99-020321</t>
  </si>
  <si>
    <t>گواهی اعتبار مولد رفاه0202</t>
  </si>
  <si>
    <t>گواهی اعتبار مولد شهر0203</t>
  </si>
  <si>
    <t>گواهی اعتبار مولد سامان0204</t>
  </si>
  <si>
    <t>گام بانک اقتصاد نوین0204</t>
  </si>
  <si>
    <t>گواهی اعتبار مولد سپه0208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</si>
  <si>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</si>
  <si>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</si>
  <si>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</si>
  <si>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</si>
  <si>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</si>
  <si>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</si>
  <si>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</si>
  <si>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</si>
  <si>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</si>
  <si>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</si>
  <si>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</si>
  <si>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</si>
  <si>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</si>
  <si>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</si>
  <si>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</si>
  <si>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-</t>
  </si>
  <si>
    <t>از ابتدای سال مالی</t>
  </si>
  <si>
    <t xml:space="preserve"> تا پایان ماه</t>
  </si>
  <si>
    <t>اختیارخ شستا-865-1402/06/08</t>
  </si>
  <si>
    <t>اوراق اختیارف شستا-1065-1402/06/08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</si>
</sst>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0" fontId="1" fillId="0" borderId="0" xfId="1" applyNumberFormat="1" applyFont="1" applyAlignment="1">
      <alignment horizontal="center"/>
    </xf>
    <xf numFmtId="9" fontId="1" fillId="0" borderId="2" xfId="1" applyFont="1" applyBorder="1" applyAlignment="1">
      <alignment horizontal="center"/>
    </xf>
    <xf numFmtId="10" fontId="1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/>
    <xf numFmtId="10" fontId="1" fillId="0" borderId="2" xfId="0" applyNumberFormat="1" applyFont="1" applyBorder="1" applyAlignment="1">
      <alignment horizontal="center"/>
    </xf>
    <xf numFmtId="37" fontId="1" fillId="0" borderId="0" xfId="0" applyNumberFormat="1" applyFont="1"/>
    <xf numFmtId="164" fontId="1" fillId="0" borderId="0" xfId="2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457200</xdr:colOff>
          <xdr:row>32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6C6942D-E4A0-9AF9-35EB-3482E6331E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D950-33FF-4757-B6CF-2AE4F44A81F2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447675</xdr:colOff>
                <xdr:row>32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6"/>
  <sheetViews>
    <sheetView rightToLeft="1" topLeftCell="A43" workbookViewId="0">
      <selection activeCell="A56" sqref="A56:XFD56"/>
    </sheetView>
  </sheetViews>
  <sheetFormatPr defaultRowHeight="24"/>
  <cols>
    <col min="1" max="1" width="30.5703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19" t="s">
        <v>128</v>
      </c>
      <c r="D6" s="19" t="s">
        <v>128</v>
      </c>
      <c r="E6" s="19" t="s">
        <v>128</v>
      </c>
      <c r="F6" s="19" t="s">
        <v>128</v>
      </c>
      <c r="G6" s="19" t="s">
        <v>128</v>
      </c>
      <c r="H6" s="19" t="s">
        <v>128</v>
      </c>
      <c r="I6" s="19" t="s">
        <v>128</v>
      </c>
      <c r="J6" s="19" t="s">
        <v>128</v>
      </c>
      <c r="K6" s="19" t="s">
        <v>128</v>
      </c>
      <c r="M6" s="19" t="s">
        <v>129</v>
      </c>
      <c r="N6" s="19" t="s">
        <v>129</v>
      </c>
      <c r="O6" s="19" t="s">
        <v>129</v>
      </c>
      <c r="P6" s="19" t="s">
        <v>129</v>
      </c>
      <c r="Q6" s="19" t="s">
        <v>129</v>
      </c>
      <c r="R6" s="19" t="s">
        <v>129</v>
      </c>
      <c r="S6" s="19" t="s">
        <v>129</v>
      </c>
      <c r="T6" s="19" t="s">
        <v>129</v>
      </c>
      <c r="U6" s="19" t="s">
        <v>129</v>
      </c>
    </row>
    <row r="7" spans="1:21" ht="24.75">
      <c r="A7" s="19" t="s">
        <v>3</v>
      </c>
      <c r="C7" s="19" t="s">
        <v>175</v>
      </c>
      <c r="E7" s="19" t="s">
        <v>176</v>
      </c>
      <c r="G7" s="19" t="s">
        <v>177</v>
      </c>
      <c r="I7" s="19" t="s">
        <v>116</v>
      </c>
      <c r="K7" s="19" t="s">
        <v>178</v>
      </c>
      <c r="M7" s="19" t="s">
        <v>175</v>
      </c>
      <c r="O7" s="19" t="s">
        <v>176</v>
      </c>
      <c r="Q7" s="19" t="s">
        <v>177</v>
      </c>
      <c r="S7" s="19" t="s">
        <v>116</v>
      </c>
      <c r="U7" s="19" t="s">
        <v>178</v>
      </c>
    </row>
    <row r="8" spans="1:21">
      <c r="A8" s="1" t="s">
        <v>23</v>
      </c>
      <c r="C8" s="7">
        <v>2397249771</v>
      </c>
      <c r="D8" s="7"/>
      <c r="E8" s="7">
        <v>-1318121304</v>
      </c>
      <c r="F8" s="7"/>
      <c r="G8" s="7">
        <v>-3035435557</v>
      </c>
      <c r="H8" s="7"/>
      <c r="I8" s="7">
        <f>C8+E8+G8</f>
        <v>-1956307090</v>
      </c>
      <c r="J8" s="7"/>
      <c r="K8" s="9">
        <f>I8/$I$55</f>
        <v>-6.3340562316761273E-2</v>
      </c>
      <c r="L8" s="7"/>
      <c r="M8" s="7">
        <v>2397249771</v>
      </c>
      <c r="N8" s="7"/>
      <c r="O8" s="7">
        <v>-2117082660</v>
      </c>
      <c r="P8" s="7"/>
      <c r="Q8" s="7">
        <v>-3867515840</v>
      </c>
      <c r="R8" s="7"/>
      <c r="S8" s="7">
        <f>Q8+O8+M8</f>
        <v>-3587348729</v>
      </c>
      <c r="T8" s="7"/>
      <c r="U8" s="9">
        <f>S8/$S$55</f>
        <v>1.580760437099683E-2</v>
      </c>
    </row>
    <row r="9" spans="1:21">
      <c r="A9" s="1" t="s">
        <v>19</v>
      </c>
      <c r="C9" s="7">
        <v>0</v>
      </c>
      <c r="D9" s="7"/>
      <c r="E9" s="7">
        <v>8624410464</v>
      </c>
      <c r="F9" s="7"/>
      <c r="G9" s="7">
        <v>-3299323460</v>
      </c>
      <c r="H9" s="7"/>
      <c r="I9" s="7">
        <f t="shared" ref="I9:I52" si="0">C9+E9+G9</f>
        <v>5325087004</v>
      </c>
      <c r="J9" s="7"/>
      <c r="K9" s="9">
        <f t="shared" ref="K9:K54" si="1">I9/$I$55</f>
        <v>0.17241362920125058</v>
      </c>
      <c r="L9" s="7"/>
      <c r="M9" s="7">
        <v>0</v>
      </c>
      <c r="N9" s="7"/>
      <c r="O9" s="7">
        <v>-14499579451</v>
      </c>
      <c r="P9" s="7"/>
      <c r="Q9" s="7">
        <v>-6616065321</v>
      </c>
      <c r="R9" s="7"/>
      <c r="S9" s="7">
        <f>Q9+O9+M9</f>
        <v>-21115644772</v>
      </c>
      <c r="T9" s="7"/>
      <c r="U9" s="9">
        <f t="shared" ref="U9:U54" si="2">S9/$S$55</f>
        <v>9.3045807310550871E-2</v>
      </c>
    </row>
    <row r="10" spans="1:21">
      <c r="A10" s="1" t="s">
        <v>15</v>
      </c>
      <c r="C10" s="7">
        <v>0</v>
      </c>
      <c r="D10" s="7"/>
      <c r="E10" s="7">
        <v>4994513131</v>
      </c>
      <c r="F10" s="7"/>
      <c r="G10" s="7">
        <v>-3659</v>
      </c>
      <c r="H10" s="7"/>
      <c r="I10" s="7">
        <f t="shared" si="0"/>
        <v>4994509472</v>
      </c>
      <c r="J10" s="7"/>
      <c r="K10" s="9">
        <f t="shared" si="1"/>
        <v>0.16171031637618327</v>
      </c>
      <c r="L10" s="7"/>
      <c r="M10" s="7">
        <v>7563625400</v>
      </c>
      <c r="N10" s="7"/>
      <c r="O10" s="7">
        <v>-1811781066</v>
      </c>
      <c r="P10" s="7"/>
      <c r="Q10" s="7">
        <v>-3659</v>
      </c>
      <c r="R10" s="7"/>
      <c r="S10" s="7">
        <f t="shared" ref="S10:S53" si="3">Q10+O10+M10</f>
        <v>5751840675</v>
      </c>
      <c r="T10" s="7"/>
      <c r="U10" s="9">
        <f t="shared" si="2"/>
        <v>-2.5345409288032271E-2</v>
      </c>
    </row>
    <row r="11" spans="1:21">
      <c r="A11" s="1" t="s">
        <v>47</v>
      </c>
      <c r="C11" s="7">
        <v>0</v>
      </c>
      <c r="D11" s="7"/>
      <c r="E11" s="7">
        <v>0</v>
      </c>
      <c r="F11" s="7"/>
      <c r="G11" s="7">
        <v>6375794139</v>
      </c>
      <c r="H11" s="7"/>
      <c r="I11" s="7">
        <f t="shared" si="0"/>
        <v>6375794139</v>
      </c>
      <c r="J11" s="7"/>
      <c r="K11" s="9">
        <f t="shared" si="1"/>
        <v>0.2064330227317076</v>
      </c>
      <c r="L11" s="7"/>
      <c r="M11" s="7">
        <v>433200000</v>
      </c>
      <c r="N11" s="7"/>
      <c r="O11" s="7">
        <v>0</v>
      </c>
      <c r="P11" s="7"/>
      <c r="Q11" s="7">
        <v>6375794139</v>
      </c>
      <c r="R11" s="7"/>
      <c r="S11" s="7">
        <f t="shared" si="3"/>
        <v>6808994139</v>
      </c>
      <c r="T11" s="7"/>
      <c r="U11" s="9">
        <f t="shared" si="2"/>
        <v>-3.0003741940012603E-2</v>
      </c>
    </row>
    <row r="12" spans="1:21">
      <c r="A12" s="1" t="s">
        <v>24</v>
      </c>
      <c r="C12" s="7">
        <v>0</v>
      </c>
      <c r="D12" s="7"/>
      <c r="E12" s="7">
        <v>0</v>
      </c>
      <c r="F12" s="7"/>
      <c r="G12" s="7">
        <v>731259350</v>
      </c>
      <c r="H12" s="7"/>
      <c r="I12" s="7">
        <f t="shared" si="0"/>
        <v>731259350</v>
      </c>
      <c r="J12" s="7"/>
      <c r="K12" s="9">
        <f t="shared" si="1"/>
        <v>2.367643539460328E-2</v>
      </c>
      <c r="L12" s="7"/>
      <c r="M12" s="7">
        <v>1569593556</v>
      </c>
      <c r="N12" s="7"/>
      <c r="O12" s="7">
        <v>0</v>
      </c>
      <c r="P12" s="7"/>
      <c r="Q12" s="7">
        <v>731259350</v>
      </c>
      <c r="R12" s="7"/>
      <c r="S12" s="7">
        <f t="shared" si="3"/>
        <v>2300852906</v>
      </c>
      <c r="T12" s="7"/>
      <c r="U12" s="9">
        <f t="shared" si="2"/>
        <v>-1.0138677670192671E-2</v>
      </c>
    </row>
    <row r="13" spans="1:21">
      <c r="A13" s="1" t="s">
        <v>55</v>
      </c>
      <c r="C13" s="7">
        <v>0</v>
      </c>
      <c r="D13" s="7"/>
      <c r="E13" s="7">
        <v>0</v>
      </c>
      <c r="F13" s="7"/>
      <c r="G13" s="7">
        <v>1261980104</v>
      </c>
      <c r="H13" s="7"/>
      <c r="I13" s="7">
        <f t="shared" si="0"/>
        <v>1261980104</v>
      </c>
      <c r="J13" s="7"/>
      <c r="K13" s="9">
        <f t="shared" si="1"/>
        <v>4.0859908870403812E-2</v>
      </c>
      <c r="L13" s="7"/>
      <c r="M13" s="7">
        <v>0</v>
      </c>
      <c r="N13" s="7"/>
      <c r="O13" s="7">
        <v>0</v>
      </c>
      <c r="P13" s="7"/>
      <c r="Q13" s="7">
        <v>1261980104</v>
      </c>
      <c r="R13" s="7"/>
      <c r="S13" s="7">
        <f t="shared" si="3"/>
        <v>1261980104</v>
      </c>
      <c r="T13" s="7"/>
      <c r="U13" s="9">
        <f t="shared" si="2"/>
        <v>-5.5608985117157356E-3</v>
      </c>
    </row>
    <row r="14" spans="1:21">
      <c r="A14" s="1" t="s">
        <v>50</v>
      </c>
      <c r="C14" s="7">
        <v>0</v>
      </c>
      <c r="D14" s="7"/>
      <c r="E14" s="7">
        <v>4026142601</v>
      </c>
      <c r="F14" s="7"/>
      <c r="G14" s="7">
        <v>6665842215</v>
      </c>
      <c r="H14" s="7"/>
      <c r="I14" s="7">
        <f t="shared" si="0"/>
        <v>10691984816</v>
      </c>
      <c r="J14" s="7"/>
      <c r="K14" s="9">
        <f t="shared" si="1"/>
        <v>0.34618099274368691</v>
      </c>
      <c r="L14" s="7"/>
      <c r="M14" s="7">
        <v>0</v>
      </c>
      <c r="N14" s="7"/>
      <c r="O14" s="7">
        <v>4026142601</v>
      </c>
      <c r="P14" s="7"/>
      <c r="Q14" s="7">
        <v>6665842215</v>
      </c>
      <c r="R14" s="7"/>
      <c r="S14" s="7">
        <f t="shared" si="3"/>
        <v>10691984816</v>
      </c>
      <c r="T14" s="7"/>
      <c r="U14" s="9">
        <f t="shared" si="2"/>
        <v>-4.7114088615284253E-2</v>
      </c>
    </row>
    <row r="15" spans="1:21">
      <c r="A15" s="1" t="s">
        <v>162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9">
        <f t="shared" si="1"/>
        <v>0</v>
      </c>
      <c r="L15" s="7"/>
      <c r="M15" s="7">
        <v>0</v>
      </c>
      <c r="N15" s="7"/>
      <c r="O15" s="7">
        <v>0</v>
      </c>
      <c r="P15" s="7"/>
      <c r="Q15" s="7">
        <v>-39624664</v>
      </c>
      <c r="R15" s="7"/>
      <c r="S15" s="7">
        <f t="shared" si="3"/>
        <v>-39624664</v>
      </c>
      <c r="T15" s="7"/>
      <c r="U15" s="9">
        <f t="shared" si="2"/>
        <v>1.7460555389614611E-4</v>
      </c>
    </row>
    <row r="16" spans="1:21">
      <c r="A16" s="1" t="s">
        <v>163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9">
        <f t="shared" si="1"/>
        <v>0</v>
      </c>
      <c r="L16" s="7"/>
      <c r="M16" s="7">
        <v>0</v>
      </c>
      <c r="N16" s="7"/>
      <c r="O16" s="7">
        <v>0</v>
      </c>
      <c r="P16" s="7"/>
      <c r="Q16" s="7">
        <v>11369053955</v>
      </c>
      <c r="R16" s="7"/>
      <c r="S16" s="7">
        <f t="shared" si="3"/>
        <v>11369053955</v>
      </c>
      <c r="T16" s="7"/>
      <c r="U16" s="9">
        <f t="shared" si="2"/>
        <v>-5.009758475397913E-2</v>
      </c>
    </row>
    <row r="17" spans="1:21">
      <c r="A17" s="1" t="s">
        <v>39</v>
      </c>
      <c r="C17" s="7">
        <v>0</v>
      </c>
      <c r="D17" s="7"/>
      <c r="E17" s="7">
        <v>5686538126</v>
      </c>
      <c r="F17" s="7"/>
      <c r="G17" s="7">
        <v>0</v>
      </c>
      <c r="H17" s="7"/>
      <c r="I17" s="7">
        <f t="shared" si="0"/>
        <v>5686538126</v>
      </c>
      <c r="J17" s="7"/>
      <c r="K17" s="9">
        <f t="shared" si="1"/>
        <v>0.18411655530857471</v>
      </c>
      <c r="L17" s="7"/>
      <c r="M17" s="7">
        <v>6766048782</v>
      </c>
      <c r="N17" s="7"/>
      <c r="O17" s="7">
        <v>-14027136762</v>
      </c>
      <c r="P17" s="7"/>
      <c r="Q17" s="7">
        <v>-101411850</v>
      </c>
      <c r="R17" s="7"/>
      <c r="S17" s="7">
        <f t="shared" si="3"/>
        <v>-7362499830</v>
      </c>
      <c r="T17" s="7"/>
      <c r="U17" s="9">
        <f t="shared" si="2"/>
        <v>3.2442757391644546E-2</v>
      </c>
    </row>
    <row r="18" spans="1:21">
      <c r="A18" s="1" t="s">
        <v>32</v>
      </c>
      <c r="C18" s="7">
        <v>0</v>
      </c>
      <c r="D18" s="7"/>
      <c r="E18" s="7">
        <v>-5358914736</v>
      </c>
      <c r="F18" s="7"/>
      <c r="G18" s="7">
        <v>0</v>
      </c>
      <c r="H18" s="7"/>
      <c r="I18" s="7">
        <f t="shared" si="0"/>
        <v>-5358914736</v>
      </c>
      <c r="J18" s="7"/>
      <c r="K18" s="9">
        <f t="shared" si="1"/>
        <v>-0.17350889056268679</v>
      </c>
      <c r="L18" s="7"/>
      <c r="M18" s="7">
        <v>1650396100</v>
      </c>
      <c r="N18" s="7"/>
      <c r="O18" s="7">
        <v>-11523701666</v>
      </c>
      <c r="P18" s="7"/>
      <c r="Q18" s="7">
        <v>107613756</v>
      </c>
      <c r="R18" s="7"/>
      <c r="S18" s="7">
        <f t="shared" si="3"/>
        <v>-9765691810</v>
      </c>
      <c r="T18" s="7"/>
      <c r="U18" s="9">
        <f t="shared" si="2"/>
        <v>4.3032390827695291E-2</v>
      </c>
    </row>
    <row r="19" spans="1:21">
      <c r="A19" s="1" t="s">
        <v>29</v>
      </c>
      <c r="C19" s="7">
        <v>1163341555</v>
      </c>
      <c r="D19" s="7"/>
      <c r="E19" s="7">
        <v>-1211378808</v>
      </c>
      <c r="F19" s="7"/>
      <c r="G19" s="7">
        <v>0</v>
      </c>
      <c r="H19" s="7"/>
      <c r="I19" s="7">
        <f t="shared" si="0"/>
        <v>-48037253</v>
      </c>
      <c r="J19" s="7"/>
      <c r="K19" s="9">
        <f t="shared" si="1"/>
        <v>-1.5553317946481128E-3</v>
      </c>
      <c r="L19" s="7"/>
      <c r="M19" s="7">
        <v>1163341555</v>
      </c>
      <c r="N19" s="7"/>
      <c r="O19" s="7">
        <v>-1100586586</v>
      </c>
      <c r="P19" s="7"/>
      <c r="Q19" s="7">
        <v>1449282285</v>
      </c>
      <c r="R19" s="7"/>
      <c r="S19" s="7">
        <f t="shared" si="3"/>
        <v>1512037254</v>
      </c>
      <c r="T19" s="7"/>
      <c r="U19" s="9">
        <f t="shared" si="2"/>
        <v>-6.6627720110453877E-3</v>
      </c>
    </row>
    <row r="20" spans="1:21">
      <c r="A20" s="1" t="s">
        <v>37</v>
      </c>
      <c r="C20" s="7">
        <v>0</v>
      </c>
      <c r="D20" s="7"/>
      <c r="E20" s="7">
        <v>-1725670800</v>
      </c>
      <c r="F20" s="7"/>
      <c r="G20" s="7">
        <v>0</v>
      </c>
      <c r="H20" s="7"/>
      <c r="I20" s="7">
        <f t="shared" si="0"/>
        <v>-1725670800</v>
      </c>
      <c r="J20" s="7"/>
      <c r="K20" s="9">
        <f t="shared" si="1"/>
        <v>-5.5873108779468397E-2</v>
      </c>
      <c r="L20" s="7"/>
      <c r="M20" s="7">
        <v>2696000000</v>
      </c>
      <c r="N20" s="7"/>
      <c r="O20" s="7">
        <v>-8103495629</v>
      </c>
      <c r="P20" s="7"/>
      <c r="Q20" s="7">
        <v>22641683</v>
      </c>
      <c r="R20" s="7"/>
      <c r="S20" s="7">
        <f t="shared" si="3"/>
        <v>-5384853946</v>
      </c>
      <c r="T20" s="7"/>
      <c r="U20" s="9">
        <f t="shared" si="2"/>
        <v>2.3728287156988336E-2</v>
      </c>
    </row>
    <row r="21" spans="1:21">
      <c r="A21" s="1" t="s">
        <v>164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9">
        <f t="shared" si="1"/>
        <v>0</v>
      </c>
      <c r="L21" s="7"/>
      <c r="M21" s="7">
        <v>0</v>
      </c>
      <c r="N21" s="7"/>
      <c r="O21" s="7">
        <v>0</v>
      </c>
      <c r="P21" s="7"/>
      <c r="Q21" s="7">
        <v>-136067833</v>
      </c>
      <c r="R21" s="7"/>
      <c r="S21" s="7">
        <f t="shared" si="3"/>
        <v>-136067833</v>
      </c>
      <c r="T21" s="7"/>
      <c r="U21" s="9">
        <f t="shared" si="2"/>
        <v>5.9958109293780531E-4</v>
      </c>
    </row>
    <row r="22" spans="1:21">
      <c r="A22" s="1" t="s">
        <v>165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9">
        <f t="shared" si="1"/>
        <v>0</v>
      </c>
      <c r="L22" s="7"/>
      <c r="M22" s="7">
        <v>0</v>
      </c>
      <c r="N22" s="7"/>
      <c r="O22" s="7">
        <v>0</v>
      </c>
      <c r="P22" s="7"/>
      <c r="Q22" s="7">
        <v>3260282533</v>
      </c>
      <c r="R22" s="7"/>
      <c r="S22" s="7">
        <f t="shared" si="3"/>
        <v>3260282533</v>
      </c>
      <c r="T22" s="7"/>
      <c r="U22" s="9">
        <f t="shared" si="2"/>
        <v>-1.436639153665493E-2</v>
      </c>
    </row>
    <row r="23" spans="1:21">
      <c r="A23" s="1" t="s">
        <v>166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9">
        <f t="shared" si="1"/>
        <v>0</v>
      </c>
      <c r="L23" s="7"/>
      <c r="M23" s="7">
        <v>0</v>
      </c>
      <c r="N23" s="7"/>
      <c r="O23" s="7">
        <v>0</v>
      </c>
      <c r="P23" s="7"/>
      <c r="Q23" s="7">
        <v>8441070120</v>
      </c>
      <c r="R23" s="7"/>
      <c r="S23" s="7">
        <f t="shared" si="3"/>
        <v>8441070120</v>
      </c>
      <c r="T23" s="7"/>
      <c r="U23" s="9">
        <f t="shared" si="2"/>
        <v>-3.7195463002003208E-2</v>
      </c>
    </row>
    <row r="24" spans="1:21">
      <c r="A24" s="1" t="s">
        <v>34</v>
      </c>
      <c r="C24" s="7">
        <v>0</v>
      </c>
      <c r="D24" s="7"/>
      <c r="E24" s="7">
        <v>-7439295345</v>
      </c>
      <c r="F24" s="7"/>
      <c r="G24" s="7">
        <v>0</v>
      </c>
      <c r="H24" s="7"/>
      <c r="I24" s="7">
        <f t="shared" si="0"/>
        <v>-7439295345</v>
      </c>
      <c r="J24" s="7"/>
      <c r="K24" s="9">
        <f t="shared" si="1"/>
        <v>-0.24086665779694361</v>
      </c>
      <c r="L24" s="7"/>
      <c r="M24" s="7">
        <v>6193509600</v>
      </c>
      <c r="N24" s="7"/>
      <c r="O24" s="7">
        <v>-4703730049</v>
      </c>
      <c r="P24" s="7"/>
      <c r="Q24" s="7">
        <v>283960505</v>
      </c>
      <c r="R24" s="7"/>
      <c r="S24" s="7">
        <f t="shared" si="3"/>
        <v>1773740056</v>
      </c>
      <c r="T24" s="7"/>
      <c r="U24" s="9">
        <f t="shared" si="2"/>
        <v>-7.8159619207284949E-3</v>
      </c>
    </row>
    <row r="25" spans="1:21">
      <c r="A25" s="1" t="s">
        <v>167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9">
        <f t="shared" si="1"/>
        <v>0</v>
      </c>
      <c r="L25" s="7"/>
      <c r="M25" s="7">
        <v>0</v>
      </c>
      <c r="N25" s="7"/>
      <c r="O25" s="7">
        <v>0</v>
      </c>
      <c r="P25" s="7"/>
      <c r="Q25" s="7">
        <v>5815601015</v>
      </c>
      <c r="R25" s="7"/>
      <c r="S25" s="7">
        <f t="shared" si="3"/>
        <v>5815601015</v>
      </c>
      <c r="T25" s="7"/>
      <c r="U25" s="9">
        <f t="shared" si="2"/>
        <v>-2.5626368376601618E-2</v>
      </c>
    </row>
    <row r="26" spans="1:21">
      <c r="A26" s="1" t="s">
        <v>17</v>
      </c>
      <c r="C26" s="7">
        <v>0</v>
      </c>
      <c r="D26" s="7"/>
      <c r="E26" s="7">
        <v>5717533618</v>
      </c>
      <c r="F26" s="7"/>
      <c r="G26" s="7">
        <v>0</v>
      </c>
      <c r="H26" s="7"/>
      <c r="I26" s="7">
        <f t="shared" si="0"/>
        <v>5717533618</v>
      </c>
      <c r="J26" s="7"/>
      <c r="K26" s="9">
        <f t="shared" si="1"/>
        <v>0.18512011548713783</v>
      </c>
      <c r="L26" s="7"/>
      <c r="M26" s="7">
        <v>0</v>
      </c>
      <c r="N26" s="7"/>
      <c r="O26" s="7">
        <v>-681367319</v>
      </c>
      <c r="P26" s="7"/>
      <c r="Q26" s="7">
        <v>-304382356</v>
      </c>
      <c r="R26" s="7"/>
      <c r="S26" s="7">
        <f t="shared" si="3"/>
        <v>-985749675</v>
      </c>
      <c r="T26" s="7"/>
      <c r="U26" s="9">
        <f t="shared" si="2"/>
        <v>4.3436928072455331E-3</v>
      </c>
    </row>
    <row r="27" spans="1:21">
      <c r="A27" s="1" t="s">
        <v>28</v>
      </c>
      <c r="C27" s="7">
        <v>0</v>
      </c>
      <c r="D27" s="7"/>
      <c r="E27" s="7">
        <v>-611244420</v>
      </c>
      <c r="F27" s="7"/>
      <c r="G27" s="7">
        <v>0</v>
      </c>
      <c r="H27" s="7"/>
      <c r="I27" s="7">
        <f t="shared" si="0"/>
        <v>-611244420</v>
      </c>
      <c r="J27" s="7"/>
      <c r="K27" s="9">
        <f t="shared" si="1"/>
        <v>-1.9790637918601316E-2</v>
      </c>
      <c r="L27" s="7"/>
      <c r="M27" s="7">
        <v>0</v>
      </c>
      <c r="N27" s="7"/>
      <c r="O27" s="7">
        <v>-7736353292</v>
      </c>
      <c r="P27" s="7"/>
      <c r="Q27" s="7">
        <v>-37086225</v>
      </c>
      <c r="R27" s="7"/>
      <c r="S27" s="7">
        <f t="shared" si="3"/>
        <v>-7773439517</v>
      </c>
      <c r="T27" s="7"/>
      <c r="U27" s="9">
        <f t="shared" si="2"/>
        <v>3.4253557646418797E-2</v>
      </c>
    </row>
    <row r="28" spans="1:21">
      <c r="A28" s="1" t="s">
        <v>38</v>
      </c>
      <c r="C28" s="7">
        <v>0</v>
      </c>
      <c r="D28" s="7"/>
      <c r="E28" s="7">
        <v>330420231</v>
      </c>
      <c r="F28" s="7"/>
      <c r="G28" s="7">
        <v>0</v>
      </c>
      <c r="H28" s="7"/>
      <c r="I28" s="7">
        <f t="shared" si="0"/>
        <v>330420231</v>
      </c>
      <c r="J28" s="7"/>
      <c r="K28" s="9">
        <f t="shared" si="1"/>
        <v>1.0698219793485569E-2</v>
      </c>
      <c r="L28" s="7"/>
      <c r="M28" s="7">
        <v>3754338384</v>
      </c>
      <c r="N28" s="7"/>
      <c r="O28" s="7">
        <v>-3947582176</v>
      </c>
      <c r="P28" s="7"/>
      <c r="Q28" s="7">
        <v>-30657899</v>
      </c>
      <c r="R28" s="7"/>
      <c r="S28" s="7">
        <f t="shared" si="3"/>
        <v>-223901691</v>
      </c>
      <c r="T28" s="7"/>
      <c r="U28" s="9">
        <f t="shared" si="2"/>
        <v>9.8661981778164101E-4</v>
      </c>
    </row>
    <row r="29" spans="1:21">
      <c r="A29" s="1" t="s">
        <v>168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9">
        <f t="shared" si="1"/>
        <v>0</v>
      </c>
      <c r="L29" s="7"/>
      <c r="M29" s="7">
        <v>0</v>
      </c>
      <c r="N29" s="7"/>
      <c r="O29" s="7">
        <v>0</v>
      </c>
      <c r="P29" s="7"/>
      <c r="Q29" s="7">
        <v>3203252307</v>
      </c>
      <c r="R29" s="7"/>
      <c r="S29" s="7">
        <f t="shared" si="3"/>
        <v>3203252307</v>
      </c>
      <c r="T29" s="7"/>
      <c r="U29" s="9">
        <f t="shared" si="2"/>
        <v>-1.4115088605744213E-2</v>
      </c>
    </row>
    <row r="30" spans="1:21">
      <c r="A30" s="1" t="s">
        <v>43</v>
      </c>
      <c r="C30" s="7">
        <v>0</v>
      </c>
      <c r="D30" s="7"/>
      <c r="E30" s="7">
        <v>3905262647</v>
      </c>
      <c r="F30" s="7"/>
      <c r="G30" s="7">
        <v>0</v>
      </c>
      <c r="H30" s="7"/>
      <c r="I30" s="7">
        <f t="shared" si="0"/>
        <v>3905262647</v>
      </c>
      <c r="J30" s="7"/>
      <c r="K30" s="9">
        <f t="shared" si="1"/>
        <v>0.12644309951134694</v>
      </c>
      <c r="L30" s="7"/>
      <c r="M30" s="7">
        <v>4072720832</v>
      </c>
      <c r="N30" s="7"/>
      <c r="O30" s="7">
        <v>-3124247848</v>
      </c>
      <c r="P30" s="7"/>
      <c r="Q30" s="7">
        <v>0</v>
      </c>
      <c r="R30" s="7"/>
      <c r="S30" s="7">
        <f t="shared" si="3"/>
        <v>948472984</v>
      </c>
      <c r="T30" s="7"/>
      <c r="U30" s="9">
        <f t="shared" si="2"/>
        <v>-4.1794335650858902E-3</v>
      </c>
    </row>
    <row r="31" spans="1:21">
      <c r="A31" s="1" t="s">
        <v>48</v>
      </c>
      <c r="C31" s="7">
        <v>0</v>
      </c>
      <c r="D31" s="7"/>
      <c r="E31" s="7">
        <v>-3920472761</v>
      </c>
      <c r="F31" s="7"/>
      <c r="G31" s="7">
        <v>0</v>
      </c>
      <c r="H31" s="7"/>
      <c r="I31" s="7">
        <f t="shared" si="0"/>
        <v>-3920472761</v>
      </c>
      <c r="J31" s="7"/>
      <c r="K31" s="9">
        <f t="shared" si="1"/>
        <v>-0.12693556676180406</v>
      </c>
      <c r="L31" s="7"/>
      <c r="M31" s="7">
        <v>6881045426</v>
      </c>
      <c r="N31" s="7"/>
      <c r="O31" s="7">
        <v>2281665162</v>
      </c>
      <c r="P31" s="7"/>
      <c r="Q31" s="7">
        <v>0</v>
      </c>
      <c r="R31" s="7"/>
      <c r="S31" s="7">
        <f t="shared" si="3"/>
        <v>9162710588</v>
      </c>
      <c r="T31" s="7"/>
      <c r="U31" s="9">
        <f t="shared" si="2"/>
        <v>-4.0375362107999774E-2</v>
      </c>
    </row>
    <row r="32" spans="1:21">
      <c r="A32" s="1" t="s">
        <v>36</v>
      </c>
      <c r="C32" s="7">
        <v>0</v>
      </c>
      <c r="D32" s="7"/>
      <c r="E32" s="7">
        <v>-2356058740</v>
      </c>
      <c r="F32" s="7"/>
      <c r="G32" s="7">
        <v>0</v>
      </c>
      <c r="H32" s="7"/>
      <c r="I32" s="7">
        <f t="shared" si="0"/>
        <v>-2356058740</v>
      </c>
      <c r="J32" s="7"/>
      <c r="K32" s="9">
        <f t="shared" si="1"/>
        <v>-7.628356826275165E-2</v>
      </c>
      <c r="L32" s="7"/>
      <c r="M32" s="7">
        <v>2178854113</v>
      </c>
      <c r="N32" s="7"/>
      <c r="O32" s="7">
        <v>-4503285002</v>
      </c>
      <c r="P32" s="7"/>
      <c r="Q32" s="7">
        <v>0</v>
      </c>
      <c r="R32" s="7"/>
      <c r="S32" s="7">
        <f t="shared" si="3"/>
        <v>-2324430889</v>
      </c>
      <c r="T32" s="7"/>
      <c r="U32" s="9">
        <f t="shared" si="2"/>
        <v>1.024257373809293E-2</v>
      </c>
    </row>
    <row r="33" spans="1:21">
      <c r="A33" s="1" t="s">
        <v>18</v>
      </c>
      <c r="C33" s="7">
        <v>0</v>
      </c>
      <c r="D33" s="7"/>
      <c r="E33" s="7">
        <v>2419590226</v>
      </c>
      <c r="F33" s="7"/>
      <c r="G33" s="7">
        <v>0</v>
      </c>
      <c r="H33" s="7"/>
      <c r="I33" s="7">
        <f t="shared" si="0"/>
        <v>2419590226</v>
      </c>
      <c r="J33" s="7"/>
      <c r="K33" s="9">
        <f t="shared" si="1"/>
        <v>7.8340566404111675E-2</v>
      </c>
      <c r="L33" s="7"/>
      <c r="M33" s="7">
        <v>9829651083</v>
      </c>
      <c r="N33" s="7"/>
      <c r="O33" s="7">
        <v>-22552868106</v>
      </c>
      <c r="P33" s="7"/>
      <c r="Q33" s="7">
        <v>0</v>
      </c>
      <c r="R33" s="7"/>
      <c r="S33" s="7">
        <f t="shared" si="3"/>
        <v>-12723217023</v>
      </c>
      <c r="T33" s="7"/>
      <c r="U33" s="9">
        <f t="shared" si="2"/>
        <v>5.6064686268173534E-2</v>
      </c>
    </row>
    <row r="34" spans="1:21">
      <c r="A34" s="1" t="s">
        <v>46</v>
      </c>
      <c r="C34" s="7">
        <v>0</v>
      </c>
      <c r="D34" s="7"/>
      <c r="E34" s="7">
        <v>-6246955710</v>
      </c>
      <c r="F34" s="7"/>
      <c r="G34" s="7">
        <v>0</v>
      </c>
      <c r="H34" s="7"/>
      <c r="I34" s="7">
        <f t="shared" si="0"/>
        <v>-6246955710</v>
      </c>
      <c r="J34" s="7"/>
      <c r="K34" s="9">
        <f t="shared" si="1"/>
        <v>-0.20226154138167676</v>
      </c>
      <c r="L34" s="7"/>
      <c r="M34" s="7">
        <v>8576275115</v>
      </c>
      <c r="N34" s="7"/>
      <c r="O34" s="7">
        <v>-28823133055</v>
      </c>
      <c r="P34" s="7"/>
      <c r="Q34" s="7">
        <v>0</v>
      </c>
      <c r="R34" s="7"/>
      <c r="S34" s="7">
        <f t="shared" si="3"/>
        <v>-20246857940</v>
      </c>
      <c r="T34" s="7"/>
      <c r="U34" s="9">
        <f t="shared" si="2"/>
        <v>8.9217509712392354E-2</v>
      </c>
    </row>
    <row r="35" spans="1:21">
      <c r="A35" s="1" t="s">
        <v>35</v>
      </c>
      <c r="C35" s="7">
        <v>0</v>
      </c>
      <c r="D35" s="7"/>
      <c r="E35" s="7">
        <v>-4764173702</v>
      </c>
      <c r="F35" s="7"/>
      <c r="G35" s="7">
        <v>0</v>
      </c>
      <c r="H35" s="7"/>
      <c r="I35" s="7">
        <f t="shared" si="0"/>
        <v>-4764173702</v>
      </c>
      <c r="J35" s="7"/>
      <c r="K35" s="9">
        <f t="shared" si="1"/>
        <v>-0.15425259296044683</v>
      </c>
      <c r="L35" s="7"/>
      <c r="M35" s="7">
        <v>3864707690</v>
      </c>
      <c r="N35" s="7"/>
      <c r="O35" s="7">
        <v>-4741674653</v>
      </c>
      <c r="P35" s="7"/>
      <c r="Q35" s="7">
        <v>0</v>
      </c>
      <c r="R35" s="7"/>
      <c r="S35" s="7">
        <f t="shared" si="3"/>
        <v>-876966963</v>
      </c>
      <c r="T35" s="7"/>
      <c r="U35" s="9">
        <f t="shared" si="2"/>
        <v>3.8643432364053884E-3</v>
      </c>
    </row>
    <row r="36" spans="1:21">
      <c r="A36" s="1" t="s">
        <v>45</v>
      </c>
      <c r="C36" s="7">
        <v>0</v>
      </c>
      <c r="D36" s="7"/>
      <c r="E36" s="7">
        <v>-18735040262</v>
      </c>
      <c r="F36" s="7"/>
      <c r="G36" s="7">
        <v>0</v>
      </c>
      <c r="H36" s="7"/>
      <c r="I36" s="7">
        <f t="shared" si="0"/>
        <v>-18735040262</v>
      </c>
      <c r="J36" s="7"/>
      <c r="K36" s="9">
        <f t="shared" si="1"/>
        <v>-0.60659596404276306</v>
      </c>
      <c r="L36" s="7"/>
      <c r="M36" s="7">
        <v>18809522305</v>
      </c>
      <c r="N36" s="7"/>
      <c r="O36" s="7">
        <v>-80865978738</v>
      </c>
      <c r="P36" s="7"/>
      <c r="Q36" s="7">
        <v>0</v>
      </c>
      <c r="R36" s="7"/>
      <c r="S36" s="7">
        <f t="shared" si="3"/>
        <v>-62056456433</v>
      </c>
      <c r="T36" s="7"/>
      <c r="U36" s="9">
        <f t="shared" si="2"/>
        <v>0.27345094833652156</v>
      </c>
    </row>
    <row r="37" spans="1:21">
      <c r="A37" s="1" t="s">
        <v>40</v>
      </c>
      <c r="C37" s="7">
        <v>0</v>
      </c>
      <c r="D37" s="7"/>
      <c r="E37" s="7">
        <v>-2816920920</v>
      </c>
      <c r="F37" s="7"/>
      <c r="G37" s="7">
        <v>0</v>
      </c>
      <c r="H37" s="7"/>
      <c r="I37" s="7">
        <f t="shared" si="0"/>
        <v>-2816920920</v>
      </c>
      <c r="J37" s="7"/>
      <c r="K37" s="9">
        <f t="shared" si="1"/>
        <v>-9.1205187563190029E-2</v>
      </c>
      <c r="L37" s="7"/>
      <c r="M37" s="7">
        <v>17027102400</v>
      </c>
      <c r="N37" s="7"/>
      <c r="O37" s="7">
        <v>-44230195801</v>
      </c>
      <c r="P37" s="7"/>
      <c r="Q37" s="7">
        <v>0</v>
      </c>
      <c r="R37" s="7"/>
      <c r="S37" s="7">
        <f t="shared" si="3"/>
        <v>-27203093401</v>
      </c>
      <c r="T37" s="7"/>
      <c r="U37" s="9">
        <f t="shared" si="2"/>
        <v>0.11987006857572854</v>
      </c>
    </row>
    <row r="38" spans="1:21">
      <c r="A38" s="1" t="s">
        <v>52</v>
      </c>
      <c r="C38" s="7">
        <v>0</v>
      </c>
      <c r="D38" s="7"/>
      <c r="E38" s="7">
        <v>-2431493910</v>
      </c>
      <c r="F38" s="7"/>
      <c r="G38" s="7">
        <v>0</v>
      </c>
      <c r="H38" s="7"/>
      <c r="I38" s="7">
        <f t="shared" si="0"/>
        <v>-2431493910</v>
      </c>
      <c r="J38" s="7"/>
      <c r="K38" s="9">
        <f t="shared" si="1"/>
        <v>-7.8725979329339613E-2</v>
      </c>
      <c r="L38" s="7"/>
      <c r="M38" s="7">
        <v>0</v>
      </c>
      <c r="N38" s="7"/>
      <c r="O38" s="7">
        <v>-2431493910</v>
      </c>
      <c r="P38" s="7"/>
      <c r="Q38" s="7">
        <v>0</v>
      </c>
      <c r="R38" s="7"/>
      <c r="S38" s="7">
        <f t="shared" si="3"/>
        <v>-2431493910</v>
      </c>
      <c r="T38" s="7"/>
      <c r="U38" s="9">
        <f t="shared" si="2"/>
        <v>1.0714345513457377E-2</v>
      </c>
    </row>
    <row r="39" spans="1:21">
      <c r="A39" s="1" t="s">
        <v>25</v>
      </c>
      <c r="C39" s="7">
        <v>0</v>
      </c>
      <c r="D39" s="7"/>
      <c r="E39" s="7">
        <v>5388215811</v>
      </c>
      <c r="F39" s="7"/>
      <c r="G39" s="7">
        <v>0</v>
      </c>
      <c r="H39" s="7"/>
      <c r="I39" s="7">
        <f t="shared" si="0"/>
        <v>5388215811</v>
      </c>
      <c r="J39" s="7"/>
      <c r="K39" s="9">
        <f t="shared" si="1"/>
        <v>0.17445758955604657</v>
      </c>
      <c r="L39" s="7"/>
      <c r="M39" s="7">
        <v>0</v>
      </c>
      <c r="N39" s="7"/>
      <c r="O39" s="7">
        <v>1336509947</v>
      </c>
      <c r="P39" s="7"/>
      <c r="Q39" s="7">
        <v>0</v>
      </c>
      <c r="R39" s="7"/>
      <c r="S39" s="7">
        <f t="shared" si="3"/>
        <v>1336509947</v>
      </c>
      <c r="T39" s="7"/>
      <c r="U39" s="9">
        <f t="shared" si="2"/>
        <v>-5.8893132717451908E-3</v>
      </c>
    </row>
    <row r="40" spans="1:21">
      <c r="A40" s="1" t="s">
        <v>26</v>
      </c>
      <c r="C40" s="7">
        <v>0</v>
      </c>
      <c r="D40" s="7"/>
      <c r="E40" s="7">
        <v>-5537467419</v>
      </c>
      <c r="F40" s="7"/>
      <c r="G40" s="7">
        <v>0</v>
      </c>
      <c r="H40" s="7"/>
      <c r="I40" s="7">
        <f t="shared" si="0"/>
        <v>-5537467419</v>
      </c>
      <c r="J40" s="7"/>
      <c r="K40" s="9">
        <f t="shared" si="1"/>
        <v>-0.17929000100398587</v>
      </c>
      <c r="L40" s="7"/>
      <c r="M40" s="7">
        <v>0</v>
      </c>
      <c r="N40" s="7"/>
      <c r="O40" s="7">
        <v>-41352785209</v>
      </c>
      <c r="P40" s="7"/>
      <c r="Q40" s="7">
        <v>0</v>
      </c>
      <c r="R40" s="7"/>
      <c r="S40" s="7">
        <f t="shared" si="3"/>
        <v>-41352785209</v>
      </c>
      <c r="T40" s="7"/>
      <c r="U40" s="9">
        <f t="shared" si="2"/>
        <v>0.18222049697546466</v>
      </c>
    </row>
    <row r="41" spans="1:21">
      <c r="A41" s="1" t="s">
        <v>24</v>
      </c>
      <c r="C41" s="7">
        <v>0</v>
      </c>
      <c r="D41" s="7"/>
      <c r="E41" s="7">
        <v>101575621</v>
      </c>
      <c r="F41" s="7"/>
      <c r="G41" s="7">
        <v>0</v>
      </c>
      <c r="H41" s="7"/>
      <c r="I41" s="7">
        <f t="shared" si="0"/>
        <v>101575621</v>
      </c>
      <c r="J41" s="7"/>
      <c r="K41" s="9">
        <f t="shared" si="1"/>
        <v>3.2887765855892414E-3</v>
      </c>
      <c r="L41" s="7"/>
      <c r="M41" s="7">
        <v>0</v>
      </c>
      <c r="N41" s="7"/>
      <c r="O41" s="7">
        <v>101575621</v>
      </c>
      <c r="P41" s="7"/>
      <c r="Q41" s="7">
        <v>0</v>
      </c>
      <c r="R41" s="7"/>
      <c r="S41" s="7">
        <f t="shared" si="3"/>
        <v>101575621</v>
      </c>
      <c r="T41" s="7"/>
      <c r="U41" s="9">
        <f t="shared" si="2"/>
        <v>-4.4759162038698956E-4</v>
      </c>
    </row>
    <row r="42" spans="1:21">
      <c r="A42" s="1" t="s">
        <v>53</v>
      </c>
      <c r="C42" s="7">
        <v>0</v>
      </c>
      <c r="D42" s="7"/>
      <c r="E42" s="7">
        <v>-454589042</v>
      </c>
      <c r="F42" s="7"/>
      <c r="G42" s="7">
        <v>0</v>
      </c>
      <c r="H42" s="7"/>
      <c r="I42" s="7">
        <f t="shared" si="0"/>
        <v>-454589042</v>
      </c>
      <c r="J42" s="7"/>
      <c r="K42" s="9">
        <f t="shared" si="1"/>
        <v>-1.4718510038890574E-2</v>
      </c>
      <c r="L42" s="7"/>
      <c r="M42" s="7">
        <v>0</v>
      </c>
      <c r="N42" s="7"/>
      <c r="O42" s="7">
        <v>-454589042</v>
      </c>
      <c r="P42" s="7"/>
      <c r="Q42" s="7">
        <v>0</v>
      </c>
      <c r="R42" s="7"/>
      <c r="S42" s="7">
        <f t="shared" si="3"/>
        <v>-454589042</v>
      </c>
      <c r="T42" s="7"/>
      <c r="U42" s="9">
        <f t="shared" si="2"/>
        <v>2.0031405559307312E-3</v>
      </c>
    </row>
    <row r="43" spans="1:21">
      <c r="A43" s="1" t="s">
        <v>30</v>
      </c>
      <c r="C43" s="7">
        <v>0</v>
      </c>
      <c r="D43" s="7"/>
      <c r="E43" s="7">
        <v>6572258267</v>
      </c>
      <c r="F43" s="7"/>
      <c r="G43" s="7">
        <v>0</v>
      </c>
      <c r="H43" s="7"/>
      <c r="I43" s="7">
        <f t="shared" si="0"/>
        <v>6572258267</v>
      </c>
      <c r="J43" s="7"/>
      <c r="K43" s="9">
        <f t="shared" si="1"/>
        <v>0.2127940630848314</v>
      </c>
      <c r="L43" s="7"/>
      <c r="M43" s="7">
        <v>0</v>
      </c>
      <c r="N43" s="7"/>
      <c r="O43" s="7">
        <v>-8747841120</v>
      </c>
      <c r="P43" s="7"/>
      <c r="Q43" s="7">
        <v>0</v>
      </c>
      <c r="R43" s="7"/>
      <c r="S43" s="7">
        <f t="shared" si="3"/>
        <v>-8747841120</v>
      </c>
      <c r="T43" s="7"/>
      <c r="U43" s="9">
        <f t="shared" si="2"/>
        <v>3.8547245325615459E-2</v>
      </c>
    </row>
    <row r="44" spans="1:21">
      <c r="A44" s="1" t="s">
        <v>54</v>
      </c>
      <c r="C44" s="7">
        <v>0</v>
      </c>
      <c r="D44" s="7"/>
      <c r="E44" s="7">
        <v>-3801650340</v>
      </c>
      <c r="F44" s="7"/>
      <c r="G44" s="7">
        <v>0</v>
      </c>
      <c r="H44" s="7"/>
      <c r="I44" s="7">
        <f t="shared" si="0"/>
        <v>-3801650340</v>
      </c>
      <c r="J44" s="7"/>
      <c r="K44" s="9">
        <f t="shared" si="1"/>
        <v>-0.12308837988585251</v>
      </c>
      <c r="L44" s="7"/>
      <c r="M44" s="7">
        <v>0</v>
      </c>
      <c r="N44" s="7"/>
      <c r="O44" s="7">
        <v>-3801650340</v>
      </c>
      <c r="P44" s="7"/>
      <c r="Q44" s="7">
        <v>0</v>
      </c>
      <c r="R44" s="7"/>
      <c r="S44" s="7">
        <f t="shared" si="3"/>
        <v>-3801650340</v>
      </c>
      <c r="T44" s="7"/>
      <c r="U44" s="9">
        <f t="shared" si="2"/>
        <v>1.6751921564184674E-2</v>
      </c>
    </row>
    <row r="45" spans="1:21">
      <c r="A45" s="1" t="s">
        <v>16</v>
      </c>
      <c r="C45" s="7">
        <v>0</v>
      </c>
      <c r="D45" s="7"/>
      <c r="E45" s="7">
        <v>2806321885</v>
      </c>
      <c r="F45" s="7"/>
      <c r="G45" s="7">
        <v>0</v>
      </c>
      <c r="H45" s="7"/>
      <c r="I45" s="7">
        <f>C45+E45+G45</f>
        <v>2806321885</v>
      </c>
      <c r="J45" s="7"/>
      <c r="K45" s="9">
        <f t="shared" si="1"/>
        <v>9.0862016064018586E-2</v>
      </c>
      <c r="L45" s="7"/>
      <c r="M45" s="7">
        <v>0</v>
      </c>
      <c r="N45" s="7"/>
      <c r="O45" s="7">
        <v>-17619465579</v>
      </c>
      <c r="P45" s="7"/>
      <c r="Q45" s="7">
        <v>0</v>
      </c>
      <c r="R45" s="7"/>
      <c r="S45" s="7">
        <f t="shared" si="3"/>
        <v>-17619465579</v>
      </c>
      <c r="T45" s="7"/>
      <c r="U45" s="9">
        <f t="shared" si="2"/>
        <v>7.7639940285055178E-2</v>
      </c>
    </row>
    <row r="46" spans="1:21">
      <c r="A46" s="1" t="s">
        <v>49</v>
      </c>
      <c r="C46" s="7">
        <v>0</v>
      </c>
      <c r="D46" s="7"/>
      <c r="E46" s="7">
        <v>-991710434</v>
      </c>
      <c r="F46" s="7"/>
      <c r="G46" s="7">
        <v>0</v>
      </c>
      <c r="H46" s="7"/>
      <c r="I46" s="7">
        <f t="shared" si="0"/>
        <v>-991710434</v>
      </c>
      <c r="J46" s="7"/>
      <c r="K46" s="9">
        <f t="shared" si="1"/>
        <v>-3.2109220922446981E-2</v>
      </c>
      <c r="L46" s="7"/>
      <c r="M46" s="7">
        <v>0</v>
      </c>
      <c r="N46" s="7"/>
      <c r="O46" s="7">
        <v>-991710434</v>
      </c>
      <c r="P46" s="7"/>
      <c r="Q46" s="7">
        <v>0</v>
      </c>
      <c r="R46" s="7"/>
      <c r="S46" s="7">
        <f t="shared" si="3"/>
        <v>-991710434</v>
      </c>
      <c r="T46" s="7"/>
      <c r="U46" s="9">
        <f t="shared" si="2"/>
        <v>4.3699588123487293E-3</v>
      </c>
    </row>
    <row r="47" spans="1:21">
      <c r="A47" s="1" t="s">
        <v>44</v>
      </c>
      <c r="C47" s="7">
        <v>0</v>
      </c>
      <c r="D47" s="7"/>
      <c r="E47" s="7">
        <v>18414382885</v>
      </c>
      <c r="F47" s="7"/>
      <c r="G47" s="7">
        <v>0</v>
      </c>
      <c r="H47" s="7"/>
      <c r="I47" s="7">
        <f t="shared" si="0"/>
        <v>18414382885</v>
      </c>
      <c r="J47" s="7"/>
      <c r="K47" s="9">
        <f t="shared" si="1"/>
        <v>0.59621384220002227</v>
      </c>
      <c r="L47" s="7"/>
      <c r="M47" s="7">
        <v>0</v>
      </c>
      <c r="N47" s="7"/>
      <c r="O47" s="7">
        <v>-10800506547</v>
      </c>
      <c r="P47" s="7"/>
      <c r="Q47" s="7">
        <v>0</v>
      </c>
      <c r="R47" s="7"/>
      <c r="S47" s="7">
        <f t="shared" si="3"/>
        <v>-10800506547</v>
      </c>
      <c r="T47" s="7"/>
      <c r="U47" s="9">
        <f t="shared" si="2"/>
        <v>4.7592288176825613E-2</v>
      </c>
    </row>
    <row r="48" spans="1:21">
      <c r="A48" s="1" t="s">
        <v>21</v>
      </c>
      <c r="C48" s="7">
        <v>0</v>
      </c>
      <c r="D48" s="7"/>
      <c r="E48" s="7">
        <v>314797800</v>
      </c>
      <c r="F48" s="7"/>
      <c r="G48" s="7">
        <v>0</v>
      </c>
      <c r="H48" s="7"/>
      <c r="I48" s="7">
        <f t="shared" si="0"/>
        <v>314797800</v>
      </c>
      <c r="J48" s="7"/>
      <c r="K48" s="9">
        <f t="shared" si="1"/>
        <v>1.0192402700988704E-2</v>
      </c>
      <c r="L48" s="7"/>
      <c r="M48" s="7">
        <v>0</v>
      </c>
      <c r="N48" s="7"/>
      <c r="O48" s="7">
        <v>708659799</v>
      </c>
      <c r="P48" s="7"/>
      <c r="Q48" s="7">
        <v>0</v>
      </c>
      <c r="R48" s="7"/>
      <c r="S48" s="7">
        <f t="shared" si="3"/>
        <v>708659799</v>
      </c>
      <c r="T48" s="7"/>
      <c r="U48" s="9">
        <f t="shared" si="2"/>
        <v>-3.1226999610224223E-3</v>
      </c>
    </row>
    <row r="49" spans="1:21">
      <c r="A49" s="1" t="s">
        <v>42</v>
      </c>
      <c r="C49" s="7">
        <v>0</v>
      </c>
      <c r="D49" s="7"/>
      <c r="E49" s="7">
        <v>-2257890519</v>
      </c>
      <c r="F49" s="7"/>
      <c r="G49" s="7">
        <v>0</v>
      </c>
      <c r="H49" s="7"/>
      <c r="I49" s="7">
        <f t="shared" si="0"/>
        <v>-2257890519</v>
      </c>
      <c r="J49" s="7"/>
      <c r="K49" s="9">
        <f t="shared" si="1"/>
        <v>-7.3105115170412197E-2</v>
      </c>
      <c r="L49" s="7"/>
      <c r="M49" s="7">
        <v>0</v>
      </c>
      <c r="N49" s="7"/>
      <c r="O49" s="7">
        <v>-2561016140</v>
      </c>
      <c r="P49" s="7"/>
      <c r="Q49" s="7">
        <v>0</v>
      </c>
      <c r="R49" s="7"/>
      <c r="S49" s="7">
        <f t="shared" si="3"/>
        <v>-2561016140</v>
      </c>
      <c r="T49" s="7"/>
      <c r="U49" s="9">
        <f t="shared" si="2"/>
        <v>1.1285083493999346E-2</v>
      </c>
    </row>
    <row r="50" spans="1:21">
      <c r="A50" s="1" t="s">
        <v>41</v>
      </c>
      <c r="C50" s="7">
        <v>0</v>
      </c>
      <c r="D50" s="7"/>
      <c r="E50" s="7">
        <v>-3827092500</v>
      </c>
      <c r="F50" s="7"/>
      <c r="G50" s="7">
        <v>0</v>
      </c>
      <c r="H50" s="7"/>
      <c r="I50" s="7">
        <f t="shared" si="0"/>
        <v>-3827092500</v>
      </c>
      <c r="J50" s="7"/>
      <c r="K50" s="9">
        <f t="shared" si="1"/>
        <v>-0.12391213640607911</v>
      </c>
      <c r="L50" s="7"/>
      <c r="M50" s="7">
        <v>0</v>
      </c>
      <c r="N50" s="7"/>
      <c r="O50" s="7">
        <v>-1485479520</v>
      </c>
      <c r="P50" s="7"/>
      <c r="Q50" s="7">
        <v>0</v>
      </c>
      <c r="R50" s="7"/>
      <c r="S50" s="7">
        <f t="shared" si="3"/>
        <v>-1485479520</v>
      </c>
      <c r="T50" s="7"/>
      <c r="U50" s="9">
        <f t="shared" si="2"/>
        <v>6.5457457100704065E-3</v>
      </c>
    </row>
    <row r="51" spans="1:21">
      <c r="A51" s="1" t="s">
        <v>33</v>
      </c>
      <c r="C51" s="7">
        <v>0</v>
      </c>
      <c r="D51" s="7"/>
      <c r="E51" s="7">
        <v>9313380018</v>
      </c>
      <c r="F51" s="7"/>
      <c r="G51" s="7">
        <v>0</v>
      </c>
      <c r="H51" s="7"/>
      <c r="I51" s="7">
        <f t="shared" si="0"/>
        <v>9313380018</v>
      </c>
      <c r="J51" s="7"/>
      <c r="K51" s="9">
        <f t="shared" si="1"/>
        <v>0.30154505416110727</v>
      </c>
      <c r="L51" s="7"/>
      <c r="M51" s="7">
        <v>0</v>
      </c>
      <c r="N51" s="7"/>
      <c r="O51" s="7">
        <v>-32866363830</v>
      </c>
      <c r="P51" s="7"/>
      <c r="Q51" s="7">
        <v>0</v>
      </c>
      <c r="R51" s="7"/>
      <c r="S51" s="7">
        <f t="shared" si="3"/>
        <v>-32866363830</v>
      </c>
      <c r="T51" s="7"/>
      <c r="U51" s="9">
        <f t="shared" si="2"/>
        <v>0.14482519425500776</v>
      </c>
    </row>
    <row r="52" spans="1:21">
      <c r="A52" s="1" t="s">
        <v>27</v>
      </c>
      <c r="C52" s="7">
        <v>0</v>
      </c>
      <c r="D52" s="7"/>
      <c r="E52" s="7">
        <v>499002762</v>
      </c>
      <c r="F52" s="7"/>
      <c r="G52" s="7">
        <v>0</v>
      </c>
      <c r="H52" s="7"/>
      <c r="I52" s="7">
        <f t="shared" si="0"/>
        <v>499002762</v>
      </c>
      <c r="J52" s="7"/>
      <c r="K52" s="9">
        <f t="shared" si="1"/>
        <v>1.6156520468725077E-2</v>
      </c>
      <c r="L52" s="7"/>
      <c r="M52" s="7">
        <v>0</v>
      </c>
      <c r="N52" s="7"/>
      <c r="O52" s="7">
        <v>1355430972</v>
      </c>
      <c r="P52" s="7"/>
      <c r="Q52" s="7">
        <v>0</v>
      </c>
      <c r="R52" s="7"/>
      <c r="S52" s="7">
        <f t="shared" si="3"/>
        <v>1355430972</v>
      </c>
      <c r="T52" s="7"/>
      <c r="U52" s="9">
        <f t="shared" si="2"/>
        <v>-5.9726885162749068E-3</v>
      </c>
    </row>
    <row r="53" spans="1:21">
      <c r="A53" s="1" t="s">
        <v>31</v>
      </c>
      <c r="C53" s="7">
        <v>0</v>
      </c>
      <c r="D53" s="7"/>
      <c r="E53" s="7">
        <v>16571549261</v>
      </c>
      <c r="F53" s="7"/>
      <c r="G53" s="7">
        <v>0</v>
      </c>
      <c r="H53" s="7"/>
      <c r="I53" s="7">
        <f>C53+E53+G53</f>
        <v>16571549261</v>
      </c>
      <c r="J53" s="7"/>
      <c r="K53" s="9">
        <f t="shared" si="1"/>
        <v>0.53654728034117061</v>
      </c>
      <c r="L53" s="7"/>
      <c r="M53" s="7">
        <v>0</v>
      </c>
      <c r="N53" s="7"/>
      <c r="O53" s="7">
        <v>3431456152</v>
      </c>
      <c r="P53" s="7"/>
      <c r="Q53" s="7">
        <v>0</v>
      </c>
      <c r="R53" s="7"/>
      <c r="S53" s="7">
        <f t="shared" si="3"/>
        <v>3431456152</v>
      </c>
      <c r="T53" s="7"/>
      <c r="U53" s="9">
        <f t="shared" si="2"/>
        <v>-1.5120665807798349E-2</v>
      </c>
    </row>
    <row r="54" spans="1:21">
      <c r="A54" s="1" t="s">
        <v>51</v>
      </c>
      <c r="C54" s="7">
        <v>0</v>
      </c>
      <c r="D54" s="7"/>
      <c r="E54" s="7">
        <v>-1254924156</v>
      </c>
      <c r="F54" s="7"/>
      <c r="G54" s="7">
        <v>0</v>
      </c>
      <c r="H54" s="7"/>
      <c r="I54" s="7">
        <f>C54+E54+G54</f>
        <v>-1254924156</v>
      </c>
      <c r="J54" s="7"/>
      <c r="K54" s="9">
        <f t="shared" si="1"/>
        <v>-4.0631454086243197E-2</v>
      </c>
      <c r="L54" s="7"/>
      <c r="M54" s="7">
        <v>0</v>
      </c>
      <c r="N54" s="7"/>
      <c r="O54" s="7">
        <v>-1254924156</v>
      </c>
      <c r="P54" s="7"/>
      <c r="Q54" s="7">
        <v>0</v>
      </c>
      <c r="R54" s="7"/>
      <c r="S54" s="7">
        <f>Q54+O54+M54</f>
        <v>-1254924156</v>
      </c>
      <c r="T54" s="7"/>
      <c r="U54" s="9">
        <f t="shared" si="2"/>
        <v>5.5298065708780184E-3</v>
      </c>
    </row>
    <row r="55" spans="1:21" ht="24.75" thickBot="1">
      <c r="C55" s="8">
        <f>SUM(C8:C54)</f>
        <v>3560591326</v>
      </c>
      <c r="D55" s="7"/>
      <c r="E55" s="8">
        <f>SUM(E8:E54)</f>
        <v>18624829526</v>
      </c>
      <c r="F55" s="7"/>
      <c r="G55" s="8">
        <f>SUM(G8:G54)</f>
        <v>8700113132</v>
      </c>
      <c r="H55" s="7"/>
      <c r="I55" s="8">
        <f>SUM(I8:I54)</f>
        <v>30885533984</v>
      </c>
      <c r="J55" s="7"/>
      <c r="K55" s="11">
        <f>SUM(K8:K54)</f>
        <v>0.99999999999999989</v>
      </c>
      <c r="L55" s="7"/>
      <c r="M55" s="8">
        <f>SUM(M8:M54)</f>
        <v>105427182112</v>
      </c>
      <c r="N55" s="7"/>
      <c r="O55" s="8">
        <f>SUM(O8:O54)</f>
        <v>-370220165432</v>
      </c>
      <c r="P55" s="7"/>
      <c r="Q55" s="8">
        <f>SUM(Q8:Q54)</f>
        <v>37854818320</v>
      </c>
      <c r="R55" s="7"/>
      <c r="S55" s="8">
        <f>SUM(S8:S54)</f>
        <v>-226938165000</v>
      </c>
      <c r="T55" s="7"/>
      <c r="U55" s="10">
        <f>SUM(U8:U54)</f>
        <v>0.99999999999999989</v>
      </c>
    </row>
    <row r="56" spans="1:21" ht="24.75" thickTop="1"/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2"/>
  <sheetViews>
    <sheetView rightToLeft="1" topLeftCell="A16" workbookViewId="0">
      <selection activeCell="A32" sqref="A32:XFD32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130</v>
      </c>
      <c r="C6" s="19" t="s">
        <v>128</v>
      </c>
      <c r="D6" s="19" t="s">
        <v>128</v>
      </c>
      <c r="E6" s="19" t="s">
        <v>128</v>
      </c>
      <c r="F6" s="19" t="s">
        <v>128</v>
      </c>
      <c r="G6" s="19" t="s">
        <v>128</v>
      </c>
      <c r="H6" s="19" t="s">
        <v>128</v>
      </c>
      <c r="I6" s="19" t="s">
        <v>128</v>
      </c>
      <c r="K6" s="19" t="s">
        <v>129</v>
      </c>
      <c r="L6" s="19" t="s">
        <v>129</v>
      </c>
      <c r="M6" s="19" t="s">
        <v>129</v>
      </c>
      <c r="N6" s="19" t="s">
        <v>129</v>
      </c>
      <c r="O6" s="19" t="s">
        <v>129</v>
      </c>
      <c r="P6" s="19" t="s">
        <v>129</v>
      </c>
      <c r="Q6" s="19" t="s">
        <v>129</v>
      </c>
    </row>
    <row r="7" spans="1:17" ht="24.75">
      <c r="A7" s="19" t="s">
        <v>130</v>
      </c>
      <c r="C7" s="19" t="s">
        <v>179</v>
      </c>
      <c r="E7" s="19" t="s">
        <v>176</v>
      </c>
      <c r="G7" s="19" t="s">
        <v>177</v>
      </c>
      <c r="I7" s="19" t="s">
        <v>180</v>
      </c>
      <c r="K7" s="19" t="s">
        <v>179</v>
      </c>
      <c r="M7" s="19" t="s">
        <v>176</v>
      </c>
      <c r="O7" s="19" t="s">
        <v>177</v>
      </c>
      <c r="Q7" s="19" t="s">
        <v>180</v>
      </c>
    </row>
    <row r="8" spans="1:17">
      <c r="A8" s="1" t="s">
        <v>81</v>
      </c>
      <c r="C8" s="7">
        <v>0</v>
      </c>
      <c r="D8" s="7"/>
      <c r="E8" s="7">
        <v>0</v>
      </c>
      <c r="F8" s="7"/>
      <c r="G8" s="7">
        <v>32131688020</v>
      </c>
      <c r="H8" s="7"/>
      <c r="I8" s="7">
        <f>C8+E8+G8</f>
        <v>32131688020</v>
      </c>
      <c r="J8" s="7"/>
      <c r="K8" s="7">
        <v>0</v>
      </c>
      <c r="L8" s="7"/>
      <c r="M8" s="7">
        <v>0</v>
      </c>
      <c r="N8" s="7"/>
      <c r="O8" s="7">
        <v>39699238099</v>
      </c>
      <c r="P8" s="7"/>
      <c r="Q8" s="7">
        <f>O8+M8+K8</f>
        <v>39699238099</v>
      </c>
    </row>
    <row r="9" spans="1:17">
      <c r="A9" s="1" t="s">
        <v>90</v>
      </c>
      <c r="C9" s="7">
        <v>0</v>
      </c>
      <c r="D9" s="7"/>
      <c r="E9" s="7">
        <v>0</v>
      </c>
      <c r="F9" s="7"/>
      <c r="G9" s="7">
        <v>7649458282</v>
      </c>
      <c r="H9" s="7"/>
      <c r="I9" s="7">
        <f t="shared" ref="I9:I29" si="0">C9+E9+G9</f>
        <v>7649458282</v>
      </c>
      <c r="J9" s="7"/>
      <c r="K9" s="7">
        <v>0</v>
      </c>
      <c r="L9" s="7"/>
      <c r="M9" s="7">
        <v>0</v>
      </c>
      <c r="N9" s="7"/>
      <c r="O9" s="7">
        <v>7649458282</v>
      </c>
      <c r="P9" s="7"/>
      <c r="Q9" s="7">
        <f t="shared" ref="Q9:Q30" si="1">O9+M9+K9</f>
        <v>7649458282</v>
      </c>
    </row>
    <row r="10" spans="1:17">
      <c r="A10" s="1" t="s">
        <v>88</v>
      </c>
      <c r="C10" s="7">
        <v>0</v>
      </c>
      <c r="D10" s="7"/>
      <c r="E10" s="7">
        <v>-2312661535</v>
      </c>
      <c r="F10" s="7"/>
      <c r="G10" s="7">
        <v>5151791023</v>
      </c>
      <c r="H10" s="7"/>
      <c r="I10" s="7">
        <f t="shared" si="0"/>
        <v>2839129488</v>
      </c>
      <c r="J10" s="7"/>
      <c r="K10" s="7">
        <v>0</v>
      </c>
      <c r="L10" s="7"/>
      <c r="M10" s="7">
        <v>9053346823</v>
      </c>
      <c r="N10" s="7"/>
      <c r="O10" s="7">
        <v>23507190753</v>
      </c>
      <c r="P10" s="7"/>
      <c r="Q10" s="7">
        <f t="shared" si="1"/>
        <v>32560537576</v>
      </c>
    </row>
    <row r="11" spans="1:17">
      <c r="A11" s="1" t="s">
        <v>96</v>
      </c>
      <c r="C11" s="7">
        <v>0</v>
      </c>
      <c r="D11" s="7"/>
      <c r="E11" s="7">
        <v>-5034239469</v>
      </c>
      <c r="F11" s="7"/>
      <c r="G11" s="7">
        <v>5734996994</v>
      </c>
      <c r="H11" s="7"/>
      <c r="I11" s="7">
        <f t="shared" si="0"/>
        <v>700757525</v>
      </c>
      <c r="J11" s="7"/>
      <c r="K11" s="7">
        <v>0</v>
      </c>
      <c r="L11" s="7"/>
      <c r="M11" s="7">
        <v>1713998163</v>
      </c>
      <c r="N11" s="7"/>
      <c r="O11" s="7">
        <v>13116623010</v>
      </c>
      <c r="P11" s="7"/>
      <c r="Q11" s="7">
        <f t="shared" si="1"/>
        <v>14830621173</v>
      </c>
    </row>
    <row r="12" spans="1:17">
      <c r="A12" s="1" t="s">
        <v>92</v>
      </c>
      <c r="C12" s="7">
        <v>0</v>
      </c>
      <c r="D12" s="7"/>
      <c r="E12" s="7">
        <v>0</v>
      </c>
      <c r="F12" s="7"/>
      <c r="G12" s="7">
        <v>5530527940</v>
      </c>
      <c r="H12" s="7"/>
      <c r="I12" s="7">
        <f t="shared" si="0"/>
        <v>5530527940</v>
      </c>
      <c r="J12" s="7"/>
      <c r="K12" s="7">
        <v>0</v>
      </c>
      <c r="L12" s="7"/>
      <c r="M12" s="7">
        <v>0</v>
      </c>
      <c r="N12" s="7"/>
      <c r="O12" s="7">
        <v>5663227862</v>
      </c>
      <c r="P12" s="7"/>
      <c r="Q12" s="7">
        <f t="shared" si="1"/>
        <v>5663227862</v>
      </c>
    </row>
    <row r="13" spans="1:17">
      <c r="A13" s="1" t="s">
        <v>94</v>
      </c>
      <c r="C13" s="7">
        <v>0</v>
      </c>
      <c r="D13" s="7"/>
      <c r="E13" s="7">
        <v>-1107707341</v>
      </c>
      <c r="F13" s="7"/>
      <c r="G13" s="7">
        <v>3318306600</v>
      </c>
      <c r="H13" s="7"/>
      <c r="I13" s="7">
        <f t="shared" si="0"/>
        <v>2210599259</v>
      </c>
      <c r="J13" s="7"/>
      <c r="K13" s="7">
        <v>0</v>
      </c>
      <c r="L13" s="7"/>
      <c r="M13" s="7">
        <v>4793722439</v>
      </c>
      <c r="N13" s="7"/>
      <c r="O13" s="7">
        <v>3318306600</v>
      </c>
      <c r="P13" s="7"/>
      <c r="Q13" s="7">
        <f t="shared" si="1"/>
        <v>8112029039</v>
      </c>
    </row>
    <row r="14" spans="1:17">
      <c r="A14" s="1" t="s">
        <v>97</v>
      </c>
      <c r="C14" s="7">
        <v>0</v>
      </c>
      <c r="D14" s="7"/>
      <c r="E14" s="7">
        <v>964102510</v>
      </c>
      <c r="F14" s="7"/>
      <c r="G14" s="7">
        <v>1380101410</v>
      </c>
      <c r="H14" s="7"/>
      <c r="I14" s="7">
        <f t="shared" si="0"/>
        <v>2344203920</v>
      </c>
      <c r="J14" s="7"/>
      <c r="K14" s="7">
        <v>0</v>
      </c>
      <c r="L14" s="7"/>
      <c r="M14" s="7">
        <v>4765075877</v>
      </c>
      <c r="N14" s="7"/>
      <c r="O14" s="7">
        <v>1380101410</v>
      </c>
      <c r="P14" s="7"/>
      <c r="Q14" s="7">
        <f t="shared" si="1"/>
        <v>6145177287</v>
      </c>
    </row>
    <row r="15" spans="1:17">
      <c r="A15" s="1" t="s">
        <v>98</v>
      </c>
      <c r="C15" s="7">
        <v>0</v>
      </c>
      <c r="D15" s="7"/>
      <c r="E15" s="7">
        <v>2156683380</v>
      </c>
      <c r="F15" s="7"/>
      <c r="G15" s="7">
        <v>741209322</v>
      </c>
      <c r="H15" s="7"/>
      <c r="I15" s="7">
        <f t="shared" si="0"/>
        <v>2897892702</v>
      </c>
      <c r="J15" s="7"/>
      <c r="K15" s="7">
        <v>0</v>
      </c>
      <c r="L15" s="7"/>
      <c r="M15" s="7">
        <v>11017663908</v>
      </c>
      <c r="N15" s="7"/>
      <c r="O15" s="7">
        <v>24629858820</v>
      </c>
      <c r="P15" s="7"/>
      <c r="Q15" s="7">
        <f t="shared" si="1"/>
        <v>35647522728</v>
      </c>
    </row>
    <row r="16" spans="1:17">
      <c r="A16" s="1" t="s">
        <v>101</v>
      </c>
      <c r="C16" s="7">
        <v>0</v>
      </c>
      <c r="D16" s="7"/>
      <c r="E16" s="7">
        <v>-7934482</v>
      </c>
      <c r="F16" s="7"/>
      <c r="G16" s="7">
        <v>775345367</v>
      </c>
      <c r="H16" s="7"/>
      <c r="I16" s="7">
        <f t="shared" si="0"/>
        <v>767410885</v>
      </c>
      <c r="J16" s="7"/>
      <c r="K16" s="7">
        <v>0</v>
      </c>
      <c r="L16" s="7"/>
      <c r="M16" s="7">
        <v>3426972827</v>
      </c>
      <c r="N16" s="7"/>
      <c r="O16" s="7">
        <v>775345367</v>
      </c>
      <c r="P16" s="7"/>
      <c r="Q16" s="7">
        <f t="shared" si="1"/>
        <v>4202318194</v>
      </c>
    </row>
    <row r="17" spans="1:17">
      <c r="A17" s="1" t="s">
        <v>169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4799829908</v>
      </c>
      <c r="P17" s="7"/>
      <c r="Q17" s="7">
        <f t="shared" si="1"/>
        <v>4799829908</v>
      </c>
    </row>
    <row r="18" spans="1:17">
      <c r="A18" s="1" t="s">
        <v>104</v>
      </c>
      <c r="C18" s="7">
        <v>39399902</v>
      </c>
      <c r="D18" s="7"/>
      <c r="E18" s="7">
        <v>33595590</v>
      </c>
      <c r="F18" s="7"/>
      <c r="G18" s="7">
        <v>0</v>
      </c>
      <c r="H18" s="7"/>
      <c r="I18" s="7">
        <f t="shared" si="0"/>
        <v>72995492</v>
      </c>
      <c r="J18" s="7"/>
      <c r="K18" s="7">
        <v>3998533940</v>
      </c>
      <c r="L18" s="7"/>
      <c r="M18" s="7">
        <v>91679727</v>
      </c>
      <c r="N18" s="7"/>
      <c r="O18" s="7">
        <v>2175829715</v>
      </c>
      <c r="P18" s="7"/>
      <c r="Q18" s="7">
        <f t="shared" si="1"/>
        <v>6266043382</v>
      </c>
    </row>
    <row r="19" spans="1:17">
      <c r="A19" s="1" t="s">
        <v>135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685331507</v>
      </c>
      <c r="L19" s="7"/>
      <c r="M19" s="7">
        <v>0</v>
      </c>
      <c r="N19" s="7"/>
      <c r="O19" s="7">
        <v>225773220</v>
      </c>
      <c r="P19" s="7"/>
      <c r="Q19" s="7">
        <f t="shared" si="1"/>
        <v>911104727</v>
      </c>
    </row>
    <row r="20" spans="1:17">
      <c r="A20" s="1" t="s">
        <v>170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2643555469</v>
      </c>
      <c r="P20" s="7"/>
      <c r="Q20" s="7">
        <f t="shared" si="1"/>
        <v>2643555469</v>
      </c>
    </row>
    <row r="21" spans="1:17">
      <c r="A21" s="1" t="s">
        <v>171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4931389410</v>
      </c>
      <c r="P21" s="7"/>
      <c r="Q21" s="7">
        <f t="shared" si="1"/>
        <v>4931389410</v>
      </c>
    </row>
    <row r="22" spans="1:17">
      <c r="A22" s="1" t="s">
        <v>172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5014437183</v>
      </c>
      <c r="P22" s="7"/>
      <c r="Q22" s="7">
        <f t="shared" si="1"/>
        <v>5014437183</v>
      </c>
    </row>
    <row r="23" spans="1:17">
      <c r="A23" s="1" t="s">
        <v>83</v>
      </c>
      <c r="C23" s="7">
        <v>0</v>
      </c>
      <c r="D23" s="7"/>
      <c r="E23" s="7">
        <v>2923382661</v>
      </c>
      <c r="F23" s="7"/>
      <c r="G23" s="7">
        <v>0</v>
      </c>
      <c r="H23" s="7"/>
      <c r="I23" s="7">
        <f t="shared" si="0"/>
        <v>2923382661</v>
      </c>
      <c r="J23" s="7"/>
      <c r="K23" s="7">
        <v>0</v>
      </c>
      <c r="L23" s="7"/>
      <c r="M23" s="7">
        <v>11199265988</v>
      </c>
      <c r="N23" s="7"/>
      <c r="O23" s="7">
        <v>502224227</v>
      </c>
      <c r="P23" s="7"/>
      <c r="Q23" s="7">
        <f t="shared" si="1"/>
        <v>11701490215</v>
      </c>
    </row>
    <row r="24" spans="1:17">
      <c r="A24" s="1" t="s">
        <v>173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6793725842</v>
      </c>
      <c r="P24" s="7"/>
      <c r="Q24" s="7">
        <f t="shared" si="1"/>
        <v>6793725842</v>
      </c>
    </row>
    <row r="25" spans="1:17">
      <c r="A25" s="1" t="s">
        <v>86</v>
      </c>
      <c r="C25" s="7">
        <v>0</v>
      </c>
      <c r="D25" s="7"/>
      <c r="E25" s="7">
        <v>1587318849</v>
      </c>
      <c r="F25" s="7"/>
      <c r="G25" s="7">
        <v>0</v>
      </c>
      <c r="H25" s="7"/>
      <c r="I25" s="7">
        <f t="shared" si="0"/>
        <v>1587318849</v>
      </c>
      <c r="J25" s="7"/>
      <c r="K25" s="7">
        <v>0</v>
      </c>
      <c r="L25" s="7"/>
      <c r="M25" s="7">
        <v>7429478456</v>
      </c>
      <c r="N25" s="7"/>
      <c r="O25" s="7">
        <v>817663804</v>
      </c>
      <c r="P25" s="7"/>
      <c r="Q25" s="7">
        <f t="shared" si="1"/>
        <v>8247142260</v>
      </c>
    </row>
    <row r="26" spans="1:17">
      <c r="A26" s="1" t="s">
        <v>174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0</v>
      </c>
      <c r="L26" s="7"/>
      <c r="M26" s="7">
        <v>0</v>
      </c>
      <c r="N26" s="7"/>
      <c r="O26" s="7">
        <v>7774629881</v>
      </c>
      <c r="P26" s="7"/>
      <c r="Q26" s="7">
        <f t="shared" si="1"/>
        <v>7774629881</v>
      </c>
    </row>
    <row r="27" spans="1:17">
      <c r="A27" s="1" t="s">
        <v>107</v>
      </c>
      <c r="C27" s="7">
        <v>1530347406</v>
      </c>
      <c r="D27" s="7"/>
      <c r="E27" s="7">
        <v>1174787031</v>
      </c>
      <c r="F27" s="7"/>
      <c r="G27" s="7">
        <v>0</v>
      </c>
      <c r="H27" s="7"/>
      <c r="I27" s="7">
        <f t="shared" si="0"/>
        <v>2705134437</v>
      </c>
      <c r="J27" s="7"/>
      <c r="K27" s="7">
        <v>5332739276</v>
      </c>
      <c r="L27" s="7"/>
      <c r="M27" s="7">
        <v>2053352406</v>
      </c>
      <c r="N27" s="7"/>
      <c r="O27" s="7">
        <v>0</v>
      </c>
      <c r="P27" s="7"/>
      <c r="Q27" s="7">
        <f t="shared" si="1"/>
        <v>7386091682</v>
      </c>
    </row>
    <row r="28" spans="1:17">
      <c r="A28" s="1" t="s">
        <v>75</v>
      </c>
      <c r="C28" s="7">
        <v>0</v>
      </c>
      <c r="D28" s="7"/>
      <c r="E28" s="7">
        <v>962573502</v>
      </c>
      <c r="F28" s="7"/>
      <c r="G28" s="7">
        <v>0</v>
      </c>
      <c r="H28" s="7"/>
      <c r="I28" s="7">
        <f t="shared" si="0"/>
        <v>962573502</v>
      </c>
      <c r="J28" s="7"/>
      <c r="K28" s="7">
        <v>0</v>
      </c>
      <c r="L28" s="7"/>
      <c r="M28" s="7">
        <v>3524667972</v>
      </c>
      <c r="N28" s="7"/>
      <c r="O28" s="7">
        <v>0</v>
      </c>
      <c r="P28" s="7"/>
      <c r="Q28" s="7">
        <f t="shared" si="1"/>
        <v>3524667972</v>
      </c>
    </row>
    <row r="29" spans="1:17">
      <c r="A29" s="1" t="s">
        <v>78</v>
      </c>
      <c r="C29" s="7">
        <v>0</v>
      </c>
      <c r="D29" s="7"/>
      <c r="E29" s="7">
        <v>1073200443</v>
      </c>
      <c r="F29" s="7"/>
      <c r="G29" s="7">
        <v>0</v>
      </c>
      <c r="H29" s="7"/>
      <c r="I29" s="7">
        <f t="shared" si="0"/>
        <v>1073200443</v>
      </c>
      <c r="J29" s="7"/>
      <c r="K29" s="7">
        <v>0</v>
      </c>
      <c r="L29" s="7"/>
      <c r="M29" s="7">
        <v>10490403771</v>
      </c>
      <c r="N29" s="7"/>
      <c r="O29" s="7">
        <v>0</v>
      </c>
      <c r="P29" s="7"/>
      <c r="Q29" s="7">
        <f t="shared" si="1"/>
        <v>10490403771</v>
      </c>
    </row>
    <row r="30" spans="1:17">
      <c r="A30" s="1" t="s">
        <v>71</v>
      </c>
      <c r="C30" s="7">
        <v>0</v>
      </c>
      <c r="D30" s="7"/>
      <c r="E30" s="7">
        <v>2224443427</v>
      </c>
      <c r="F30" s="7"/>
      <c r="G30" s="7">
        <v>0</v>
      </c>
      <c r="H30" s="7"/>
      <c r="I30" s="7">
        <f>C30+E30+G30</f>
        <v>2224443427</v>
      </c>
      <c r="J30" s="7"/>
      <c r="K30" s="7">
        <v>0</v>
      </c>
      <c r="L30" s="7"/>
      <c r="M30" s="7">
        <v>10943231242</v>
      </c>
      <c r="N30" s="7"/>
      <c r="O30" s="7">
        <v>0</v>
      </c>
      <c r="P30" s="7"/>
      <c r="Q30" s="7">
        <f t="shared" si="1"/>
        <v>10943231242</v>
      </c>
    </row>
    <row r="31" spans="1:17" ht="24.75" thickBot="1">
      <c r="C31" s="8">
        <f>SUM(C8:C30)</f>
        <v>1569747308</v>
      </c>
      <c r="D31" s="7"/>
      <c r="E31" s="8">
        <f>SUM(E8:E30)</f>
        <v>4637544566</v>
      </c>
      <c r="F31" s="7"/>
      <c r="G31" s="8">
        <f>SUM(G8:G30)</f>
        <v>62413424958</v>
      </c>
      <c r="H31" s="7"/>
      <c r="I31" s="8">
        <f>SUM(I8:I30)</f>
        <v>68620716832</v>
      </c>
      <c r="J31" s="7"/>
      <c r="K31" s="8">
        <f>SUM(K8:K30)</f>
        <v>10016604723</v>
      </c>
      <c r="L31" s="7"/>
      <c r="M31" s="8">
        <f>SUM(M8:M30)</f>
        <v>80502859599</v>
      </c>
      <c r="N31" s="7"/>
      <c r="O31" s="8">
        <f>SUM(O8:O30)</f>
        <v>155418408862</v>
      </c>
      <c r="P31" s="7"/>
      <c r="Q31" s="8">
        <f>SUM(Q8:Q30)</f>
        <v>245937873184</v>
      </c>
    </row>
    <row r="32" spans="1:17" ht="24.75" thickTop="1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6" sqref="I6:K6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126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9" t="s">
        <v>181</v>
      </c>
      <c r="B6" s="19" t="s">
        <v>181</v>
      </c>
      <c r="C6" s="19" t="s">
        <v>181</v>
      </c>
      <c r="E6" s="19" t="s">
        <v>128</v>
      </c>
      <c r="F6" s="19" t="s">
        <v>128</v>
      </c>
      <c r="G6" s="19" t="s">
        <v>128</v>
      </c>
      <c r="I6" s="19" t="s">
        <v>129</v>
      </c>
      <c r="J6" s="19" t="s">
        <v>129</v>
      </c>
      <c r="K6" s="19" t="s">
        <v>129</v>
      </c>
    </row>
    <row r="7" spans="1:11" ht="24.75">
      <c r="A7" s="19" t="s">
        <v>182</v>
      </c>
      <c r="C7" s="19" t="s">
        <v>113</v>
      </c>
      <c r="E7" s="19" t="s">
        <v>183</v>
      </c>
      <c r="G7" s="19" t="s">
        <v>184</v>
      </c>
      <c r="I7" s="19" t="s">
        <v>183</v>
      </c>
      <c r="K7" s="19" t="s">
        <v>184</v>
      </c>
    </row>
    <row r="8" spans="1:11">
      <c r="A8" s="1" t="s">
        <v>119</v>
      </c>
      <c r="C8" s="6" t="s">
        <v>120</v>
      </c>
      <c r="D8" s="6"/>
      <c r="E8" s="5">
        <v>266278</v>
      </c>
      <c r="F8" s="6"/>
      <c r="G8" s="9">
        <f>E8/$E$10</f>
        <v>7.8397277685019459E-2</v>
      </c>
      <c r="H8" s="6"/>
      <c r="I8" s="5">
        <v>2261024</v>
      </c>
      <c r="J8" s="6"/>
      <c r="K8" s="9">
        <f>I8/$I$10</f>
        <v>3.7366850916118947E-3</v>
      </c>
    </row>
    <row r="9" spans="1:11">
      <c r="A9" s="1" t="s">
        <v>123</v>
      </c>
      <c r="C9" s="6" t="s">
        <v>124</v>
      </c>
      <c r="D9" s="6"/>
      <c r="E9" s="5">
        <v>3130243</v>
      </c>
      <c r="F9" s="6"/>
      <c r="G9" s="9">
        <f>E9/$E$10</f>
        <v>0.92160272231498053</v>
      </c>
      <c r="H9" s="6"/>
      <c r="I9" s="5">
        <v>602827161</v>
      </c>
      <c r="J9" s="6"/>
      <c r="K9" s="9">
        <f>I9/$I$10</f>
        <v>0.99626331490838815</v>
      </c>
    </row>
    <row r="10" spans="1:11" ht="24.75" thickBot="1">
      <c r="C10" s="6"/>
      <c r="D10" s="6"/>
      <c r="E10" s="13">
        <f>SUM(E8:E9)</f>
        <v>3396521</v>
      </c>
      <c r="F10" s="6"/>
      <c r="G10" s="15">
        <f>SUM(G8:G9)</f>
        <v>1</v>
      </c>
      <c r="H10" s="6"/>
      <c r="I10" s="13">
        <f>SUM(I8:I9)</f>
        <v>605088185</v>
      </c>
      <c r="J10" s="6"/>
      <c r="K10" s="15">
        <f>SUM(K8:K9)</f>
        <v>1</v>
      </c>
    </row>
    <row r="11" spans="1:11" ht="24.75" thickTop="1"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C14" s="6"/>
      <c r="D14" s="6"/>
      <c r="E14" s="6"/>
      <c r="F14" s="6"/>
      <c r="G14" s="6"/>
      <c r="H14" s="6"/>
      <c r="I14" s="6"/>
      <c r="J14" s="6"/>
      <c r="K14" s="6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G18" sqref="G18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126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C5" s="18" t="s">
        <v>128</v>
      </c>
      <c r="D5" s="2"/>
      <c r="E5" s="2" t="s">
        <v>191</v>
      </c>
    </row>
    <row r="6" spans="1:5" ht="24.75">
      <c r="A6" s="18" t="s">
        <v>185</v>
      </c>
      <c r="C6" s="19"/>
      <c r="D6" s="2"/>
      <c r="E6" s="4" t="s">
        <v>192</v>
      </c>
    </row>
    <row r="7" spans="1:5" ht="24.75">
      <c r="A7" s="19" t="s">
        <v>185</v>
      </c>
      <c r="C7" s="19" t="s">
        <v>116</v>
      </c>
      <c r="E7" s="19" t="s">
        <v>116</v>
      </c>
    </row>
    <row r="8" spans="1:5">
      <c r="A8" s="1" t="s">
        <v>186</v>
      </c>
      <c r="C8" s="5">
        <v>0</v>
      </c>
      <c r="D8" s="6"/>
      <c r="E8" s="5">
        <v>867882173</v>
      </c>
    </row>
    <row r="9" spans="1:5" ht="25.5" thickBot="1">
      <c r="A9" s="2" t="s">
        <v>61</v>
      </c>
      <c r="C9" s="13">
        <f>SUM(C8)</f>
        <v>0</v>
      </c>
      <c r="D9" s="6"/>
      <c r="E9" s="13">
        <f>SUM(E8)</f>
        <v>867882173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19" sqref="G19"/>
    </sheetView>
  </sheetViews>
  <sheetFormatPr defaultRowHeight="24"/>
  <cols>
    <col min="1" max="1" width="31.425781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126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19" t="s">
        <v>130</v>
      </c>
      <c r="C6" s="19" t="s">
        <v>116</v>
      </c>
      <c r="E6" s="19" t="s">
        <v>178</v>
      </c>
      <c r="G6" s="19" t="s">
        <v>13</v>
      </c>
    </row>
    <row r="7" spans="1:7">
      <c r="A7" s="1" t="s">
        <v>187</v>
      </c>
      <c r="C7" s="3">
        <v>30885533999</v>
      </c>
      <c r="E7" s="9">
        <f>C7/$C$10</f>
        <v>0.31037728320456898</v>
      </c>
      <c r="G7" s="9">
        <v>5.93122874909012E-3</v>
      </c>
    </row>
    <row r="8" spans="1:7">
      <c r="A8" s="1" t="s">
        <v>188</v>
      </c>
      <c r="C8" s="3">
        <v>68620716836</v>
      </c>
      <c r="E8" s="9">
        <f t="shared" ref="E8:E9" si="0">C8/$C$10</f>
        <v>0.68958858421542246</v>
      </c>
      <c r="G8" s="9">
        <v>1.317785758517348E-2</v>
      </c>
    </row>
    <row r="9" spans="1:7">
      <c r="A9" s="1" t="s">
        <v>189</v>
      </c>
      <c r="C9" s="3">
        <v>3396521</v>
      </c>
      <c r="E9" s="9">
        <f t="shared" si="0"/>
        <v>3.4132580008537277E-5</v>
      </c>
      <c r="G9" s="9">
        <v>6.5226468167073255E-7</v>
      </c>
    </row>
    <row r="10" spans="1:7" ht="24.75" thickBot="1">
      <c r="C10" s="14">
        <f>SUM(C7:C9)</f>
        <v>99509647356</v>
      </c>
      <c r="E10" s="11">
        <f>SUM(E7:E9)</f>
        <v>0.99999999999999989</v>
      </c>
      <c r="G10" s="11">
        <f>SUM(G7:G9)</f>
        <v>1.9109738598945269E-2</v>
      </c>
    </row>
    <row r="11" spans="1:7" ht="24.75" thickTop="1">
      <c r="G11" s="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2"/>
  <sheetViews>
    <sheetView rightToLeft="1" tabSelected="1" topLeftCell="A38" workbookViewId="0">
      <selection activeCell="N55" sqref="N55"/>
    </sheetView>
  </sheetViews>
  <sheetFormatPr defaultRowHeight="24"/>
  <cols>
    <col min="1" max="1" width="30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145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7">
        <v>54025896</v>
      </c>
      <c r="D9" s="7"/>
      <c r="E9" s="7">
        <v>160103230325</v>
      </c>
      <c r="F9" s="7"/>
      <c r="G9" s="7">
        <v>190972995463.25299</v>
      </c>
      <c r="H9" s="7"/>
      <c r="I9" s="7">
        <v>0</v>
      </c>
      <c r="J9" s="7"/>
      <c r="K9" s="7">
        <v>0</v>
      </c>
      <c r="L9" s="7"/>
      <c r="M9" s="7">
        <v>-1</v>
      </c>
      <c r="N9" s="7"/>
      <c r="O9" s="7">
        <v>1</v>
      </c>
      <c r="P9" s="7"/>
      <c r="Q9" s="7">
        <v>54025895</v>
      </c>
      <c r="R9" s="7"/>
      <c r="S9" s="7">
        <v>3649</v>
      </c>
      <c r="T9" s="7"/>
      <c r="U9" s="7">
        <v>160103227362</v>
      </c>
      <c r="V9" s="7"/>
      <c r="W9" s="7">
        <v>195967504934.41299</v>
      </c>
      <c r="X9" s="7"/>
      <c r="Y9" s="9">
        <v>3.7633414374253125E-2</v>
      </c>
    </row>
    <row r="10" spans="1:25">
      <c r="A10" s="1" t="s">
        <v>16</v>
      </c>
      <c r="C10" s="7">
        <v>65863716</v>
      </c>
      <c r="D10" s="7"/>
      <c r="E10" s="7">
        <v>304769931647</v>
      </c>
      <c r="F10" s="7"/>
      <c r="G10" s="7">
        <v>284344144182.401</v>
      </c>
      <c r="H10" s="7"/>
      <c r="I10" s="7">
        <v>5000000</v>
      </c>
      <c r="J10" s="7"/>
      <c r="K10" s="7">
        <v>22160693556</v>
      </c>
      <c r="L10" s="7"/>
      <c r="M10" s="7">
        <v>0</v>
      </c>
      <c r="N10" s="7"/>
      <c r="O10" s="7">
        <v>0</v>
      </c>
      <c r="P10" s="7"/>
      <c r="Q10" s="7">
        <v>70863716</v>
      </c>
      <c r="R10" s="7"/>
      <c r="S10" s="7">
        <v>4391</v>
      </c>
      <c r="T10" s="7"/>
      <c r="U10" s="7">
        <v>326930625203</v>
      </c>
      <c r="V10" s="7"/>
      <c r="W10" s="7">
        <v>309311159623.112</v>
      </c>
      <c r="X10" s="7"/>
      <c r="Y10" s="9">
        <v>5.939982266229895E-2</v>
      </c>
    </row>
    <row r="11" spans="1:25">
      <c r="A11" s="1" t="s">
        <v>17</v>
      </c>
      <c r="C11" s="7">
        <v>2841960</v>
      </c>
      <c r="D11" s="7"/>
      <c r="E11" s="7">
        <v>64372982033</v>
      </c>
      <c r="F11" s="7"/>
      <c r="G11" s="7">
        <v>73197054257.580002</v>
      </c>
      <c r="H11" s="7"/>
      <c r="I11" s="7">
        <v>3051651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5893611</v>
      </c>
      <c r="R11" s="7"/>
      <c r="S11" s="7">
        <v>13470</v>
      </c>
      <c r="T11" s="7"/>
      <c r="U11" s="7">
        <v>64372982033</v>
      </c>
      <c r="V11" s="7"/>
      <c r="W11" s="7">
        <v>78914587875.988495</v>
      </c>
      <c r="X11" s="7"/>
      <c r="Y11" s="9">
        <v>1.5154682847569229E-2</v>
      </c>
    </row>
    <row r="12" spans="1:25">
      <c r="A12" s="1" t="s">
        <v>18</v>
      </c>
      <c r="C12" s="7">
        <v>11063968</v>
      </c>
      <c r="D12" s="7"/>
      <c r="E12" s="7">
        <v>62744805040</v>
      </c>
      <c r="F12" s="7"/>
      <c r="G12" s="7">
        <v>73137613646.160004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11063968</v>
      </c>
      <c r="R12" s="7"/>
      <c r="S12" s="7">
        <v>6870</v>
      </c>
      <c r="T12" s="7"/>
      <c r="U12" s="7">
        <v>62744805040</v>
      </c>
      <c r="V12" s="7"/>
      <c r="W12" s="7">
        <v>75557203872.048004</v>
      </c>
      <c r="X12" s="7"/>
      <c r="Y12" s="9">
        <v>1.4509933997620515E-2</v>
      </c>
    </row>
    <row r="13" spans="1:25">
      <c r="A13" s="1" t="s">
        <v>19</v>
      </c>
      <c r="C13" s="7">
        <v>835534</v>
      </c>
      <c r="D13" s="7"/>
      <c r="E13" s="7">
        <v>133092193550</v>
      </c>
      <c r="F13" s="7"/>
      <c r="G13" s="7">
        <v>112782091746.933</v>
      </c>
      <c r="H13" s="7"/>
      <c r="I13" s="7">
        <v>0</v>
      </c>
      <c r="J13" s="7"/>
      <c r="K13" s="7">
        <v>0</v>
      </c>
      <c r="L13" s="7"/>
      <c r="M13" s="7">
        <v>-200000</v>
      </c>
      <c r="N13" s="7"/>
      <c r="O13" s="7">
        <v>29232226823</v>
      </c>
      <c r="P13" s="7"/>
      <c r="Q13" s="7">
        <v>635534</v>
      </c>
      <c r="R13" s="7"/>
      <c r="S13" s="7">
        <v>140680</v>
      </c>
      <c r="T13" s="7"/>
      <c r="U13" s="7">
        <v>101234197686</v>
      </c>
      <c r="V13" s="7"/>
      <c r="W13" s="7">
        <v>88874951927.436005</v>
      </c>
      <c r="X13" s="7"/>
      <c r="Y13" s="9">
        <v>1.7067461743192725E-2</v>
      </c>
    </row>
    <row r="14" spans="1:25">
      <c r="A14" s="1" t="s">
        <v>20</v>
      </c>
      <c r="C14" s="7">
        <v>3343578</v>
      </c>
      <c r="D14" s="7"/>
      <c r="E14" s="7">
        <v>60292798676</v>
      </c>
      <c r="F14" s="7"/>
      <c r="G14" s="7">
        <v>62019938045.393997</v>
      </c>
      <c r="H14" s="7"/>
      <c r="I14" s="7">
        <v>409979</v>
      </c>
      <c r="J14" s="7"/>
      <c r="K14" s="7">
        <v>7769978898</v>
      </c>
      <c r="L14" s="7"/>
      <c r="M14" s="7">
        <v>-3753557</v>
      </c>
      <c r="N14" s="7"/>
      <c r="O14" s="7">
        <v>0</v>
      </c>
      <c r="P14" s="7"/>
      <c r="Q14" s="7">
        <v>0</v>
      </c>
      <c r="R14" s="7"/>
      <c r="S14" s="7">
        <v>0</v>
      </c>
      <c r="T14" s="7"/>
      <c r="U14" s="7">
        <v>0</v>
      </c>
      <c r="V14" s="7"/>
      <c r="W14" s="7">
        <v>0</v>
      </c>
      <c r="X14" s="7"/>
      <c r="Y14" s="9">
        <v>0</v>
      </c>
    </row>
    <row r="15" spans="1:25">
      <c r="A15" s="1" t="s">
        <v>21</v>
      </c>
      <c r="C15" s="7">
        <v>4112754</v>
      </c>
      <c r="D15" s="7"/>
      <c r="E15" s="7">
        <v>6637984956</v>
      </c>
      <c r="F15" s="7"/>
      <c r="G15" s="7">
        <v>7031846955.5640001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4112754</v>
      </c>
      <c r="R15" s="7"/>
      <c r="S15" s="7">
        <v>1797</v>
      </c>
      <c r="T15" s="7"/>
      <c r="U15" s="7">
        <v>6637984956</v>
      </c>
      <c r="V15" s="7"/>
      <c r="W15" s="7">
        <v>7346644755.3189001</v>
      </c>
      <c r="X15" s="7"/>
      <c r="Y15" s="9">
        <v>1.4108427130808375E-3</v>
      </c>
    </row>
    <row r="16" spans="1:25">
      <c r="A16" s="1" t="s">
        <v>22</v>
      </c>
      <c r="C16" s="7">
        <v>3091325</v>
      </c>
      <c r="D16" s="7"/>
      <c r="E16" s="7">
        <v>14275738850</v>
      </c>
      <c r="F16" s="7"/>
      <c r="G16" s="7">
        <v>16716747992.4</v>
      </c>
      <c r="H16" s="7"/>
      <c r="I16" s="7">
        <v>0</v>
      </c>
      <c r="J16" s="7"/>
      <c r="K16" s="7">
        <v>0</v>
      </c>
      <c r="L16" s="7"/>
      <c r="M16" s="7">
        <v>-3091325</v>
      </c>
      <c r="N16" s="7"/>
      <c r="O16" s="7">
        <v>0</v>
      </c>
      <c r="P16" s="7"/>
      <c r="Q16" s="7">
        <v>0</v>
      </c>
      <c r="R16" s="7"/>
      <c r="S16" s="7">
        <v>0</v>
      </c>
      <c r="T16" s="7"/>
      <c r="U16" s="7">
        <v>0</v>
      </c>
      <c r="V16" s="7"/>
      <c r="W16" s="7">
        <v>0</v>
      </c>
      <c r="X16" s="7"/>
      <c r="Y16" s="9">
        <v>0</v>
      </c>
    </row>
    <row r="17" spans="1:25">
      <c r="A17" s="1" t="s">
        <v>23</v>
      </c>
      <c r="C17" s="7">
        <v>409979</v>
      </c>
      <c r="D17" s="7"/>
      <c r="E17" s="7">
        <v>9588619714</v>
      </c>
      <c r="F17" s="7"/>
      <c r="G17" s="7">
        <v>10803875457.4245</v>
      </c>
      <c r="H17" s="7"/>
      <c r="I17" s="7">
        <v>3753557</v>
      </c>
      <c r="J17" s="7"/>
      <c r="K17" s="7">
        <v>0</v>
      </c>
      <c r="L17" s="7"/>
      <c r="M17" s="7">
        <v>-409979</v>
      </c>
      <c r="N17" s="7"/>
      <c r="O17" s="7">
        <v>8567401256</v>
      </c>
      <c r="P17" s="7"/>
      <c r="Q17" s="7">
        <v>3753557</v>
      </c>
      <c r="R17" s="7"/>
      <c r="S17" s="7">
        <v>18680</v>
      </c>
      <c r="T17" s="7"/>
      <c r="U17" s="7">
        <v>71816334574</v>
      </c>
      <c r="V17" s="7"/>
      <c r="W17" s="7">
        <v>69699251913.677994</v>
      </c>
      <c r="X17" s="7"/>
      <c r="Y17" s="9">
        <v>1.3384978441812481E-2</v>
      </c>
    </row>
    <row r="18" spans="1:25">
      <c r="A18" s="1" t="s">
        <v>24</v>
      </c>
      <c r="C18" s="7">
        <v>670256</v>
      </c>
      <c r="D18" s="7"/>
      <c r="E18" s="7">
        <v>12419379807</v>
      </c>
      <c r="F18" s="7"/>
      <c r="G18" s="7">
        <v>15923804645.52</v>
      </c>
      <c r="H18" s="7"/>
      <c r="I18" s="7">
        <v>670256</v>
      </c>
      <c r="J18" s="7"/>
      <c r="K18" s="7">
        <v>16521810400</v>
      </c>
      <c r="L18" s="7"/>
      <c r="M18" s="7">
        <v>-670256</v>
      </c>
      <c r="N18" s="7"/>
      <c r="O18" s="7">
        <v>16521810400</v>
      </c>
      <c r="P18" s="7"/>
      <c r="Q18" s="7">
        <v>670256</v>
      </c>
      <c r="R18" s="7"/>
      <c r="S18" s="7">
        <v>24950</v>
      </c>
      <c r="T18" s="7"/>
      <c r="U18" s="7">
        <v>16521810400</v>
      </c>
      <c r="V18" s="7"/>
      <c r="W18" s="7">
        <v>16623386021.16</v>
      </c>
      <c r="X18" s="7"/>
      <c r="Y18" s="9">
        <v>3.1923393352732495E-3</v>
      </c>
    </row>
    <row r="19" spans="1:25">
      <c r="A19" s="1" t="s">
        <v>25</v>
      </c>
      <c r="C19" s="7">
        <v>22306451</v>
      </c>
      <c r="D19" s="7"/>
      <c r="E19" s="7">
        <v>62940313937</v>
      </c>
      <c r="F19" s="7"/>
      <c r="G19" s="7">
        <v>76432839094.247803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22306451</v>
      </c>
      <c r="R19" s="7"/>
      <c r="S19" s="7">
        <v>3690</v>
      </c>
      <c r="T19" s="7"/>
      <c r="U19" s="7">
        <v>62940313937</v>
      </c>
      <c r="V19" s="7"/>
      <c r="W19" s="7">
        <v>81821054905.069504</v>
      </c>
      <c r="X19" s="7"/>
      <c r="Y19" s="9">
        <v>1.5712838027975889E-2</v>
      </c>
    </row>
    <row r="20" spans="1:25">
      <c r="A20" s="1" t="s">
        <v>26</v>
      </c>
      <c r="C20" s="7">
        <v>205095869</v>
      </c>
      <c r="D20" s="7"/>
      <c r="E20" s="7">
        <v>187803900826</v>
      </c>
      <c r="F20" s="7"/>
      <c r="G20" s="7">
        <v>241388649518.069</v>
      </c>
      <c r="H20" s="7"/>
      <c r="I20" s="7">
        <v>6000000</v>
      </c>
      <c r="J20" s="7"/>
      <c r="K20" s="7">
        <v>7143362557</v>
      </c>
      <c r="L20" s="7"/>
      <c r="M20" s="7">
        <v>0</v>
      </c>
      <c r="N20" s="7"/>
      <c r="O20" s="7">
        <v>0</v>
      </c>
      <c r="P20" s="7"/>
      <c r="Q20" s="7">
        <v>211095869</v>
      </c>
      <c r="R20" s="7"/>
      <c r="S20" s="7">
        <v>1158</v>
      </c>
      <c r="T20" s="7"/>
      <c r="U20" s="7">
        <v>194947263383</v>
      </c>
      <c r="V20" s="7"/>
      <c r="W20" s="7">
        <v>242994544655.00299</v>
      </c>
      <c r="X20" s="7"/>
      <c r="Y20" s="9">
        <v>4.6664442621470653E-2</v>
      </c>
    </row>
    <row r="21" spans="1:25">
      <c r="A21" s="1" t="s">
        <v>27</v>
      </c>
      <c r="C21" s="7">
        <v>1792820</v>
      </c>
      <c r="D21" s="7"/>
      <c r="E21" s="7">
        <v>61322880220</v>
      </c>
      <c r="F21" s="7"/>
      <c r="G21" s="7">
        <v>62179308435.690002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1792820</v>
      </c>
      <c r="R21" s="7"/>
      <c r="S21" s="7">
        <v>35170</v>
      </c>
      <c r="T21" s="7"/>
      <c r="U21" s="7">
        <v>61322880220</v>
      </c>
      <c r="V21" s="7"/>
      <c r="W21" s="7">
        <v>62678311197.57</v>
      </c>
      <c r="X21" s="7"/>
      <c r="Y21" s="9">
        <v>1.203668362449168E-2</v>
      </c>
    </row>
    <row r="22" spans="1:25">
      <c r="A22" s="1" t="s">
        <v>28</v>
      </c>
      <c r="C22" s="7">
        <v>47300238</v>
      </c>
      <c r="D22" s="7"/>
      <c r="E22" s="7">
        <v>100818728141</v>
      </c>
      <c r="F22" s="7"/>
      <c r="G22" s="7">
        <v>126950764276.53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47300238</v>
      </c>
      <c r="R22" s="7"/>
      <c r="S22" s="7">
        <v>2687</v>
      </c>
      <c r="T22" s="7"/>
      <c r="U22" s="7">
        <v>100818728141</v>
      </c>
      <c r="V22" s="7"/>
      <c r="W22" s="7">
        <v>126339519855.939</v>
      </c>
      <c r="X22" s="7"/>
      <c r="Y22" s="9">
        <v>2.4262121948095489E-2</v>
      </c>
    </row>
    <row r="23" spans="1:25">
      <c r="A23" s="1" t="s">
        <v>29</v>
      </c>
      <c r="C23" s="7">
        <v>514938</v>
      </c>
      <c r="D23" s="7"/>
      <c r="E23" s="7">
        <v>9128535624</v>
      </c>
      <c r="F23" s="7"/>
      <c r="G23" s="7">
        <v>9239327846.1450005</v>
      </c>
      <c r="H23" s="7"/>
      <c r="I23" s="7">
        <v>201700</v>
      </c>
      <c r="J23" s="7"/>
      <c r="K23" s="7">
        <v>3149199084</v>
      </c>
      <c r="L23" s="7"/>
      <c r="M23" s="7">
        <v>0</v>
      </c>
      <c r="N23" s="7"/>
      <c r="O23" s="7">
        <v>0</v>
      </c>
      <c r="P23" s="7"/>
      <c r="Q23" s="7">
        <v>716638</v>
      </c>
      <c r="R23" s="7"/>
      <c r="S23" s="7">
        <v>15690</v>
      </c>
      <c r="T23" s="7"/>
      <c r="U23" s="7">
        <v>12277734708</v>
      </c>
      <c r="V23" s="7"/>
      <c r="W23" s="7">
        <v>11177148121.191</v>
      </c>
      <c r="X23" s="7"/>
      <c r="Y23" s="9">
        <v>2.1464489579941575E-3</v>
      </c>
    </row>
    <row r="24" spans="1:25">
      <c r="A24" s="1" t="s">
        <v>30</v>
      </c>
      <c r="C24" s="7">
        <v>19618983</v>
      </c>
      <c r="D24" s="7"/>
      <c r="E24" s="7">
        <v>52684372702</v>
      </c>
      <c r="F24" s="7"/>
      <c r="G24" s="7">
        <v>62953263165.112198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19618983</v>
      </c>
      <c r="R24" s="7"/>
      <c r="S24" s="7">
        <v>3565</v>
      </c>
      <c r="T24" s="7"/>
      <c r="U24" s="7">
        <v>52684372702</v>
      </c>
      <c r="V24" s="7"/>
      <c r="W24" s="7">
        <v>69525521432.349701</v>
      </c>
      <c r="X24" s="7"/>
      <c r="Y24" s="9">
        <v>1.3351615404428023E-2</v>
      </c>
    </row>
    <row r="25" spans="1:25">
      <c r="A25" s="1" t="s">
        <v>31</v>
      </c>
      <c r="C25" s="7">
        <v>17448265</v>
      </c>
      <c r="D25" s="7"/>
      <c r="E25" s="7">
        <v>126178861871</v>
      </c>
      <c r="F25" s="7"/>
      <c r="G25" s="7">
        <v>143438583498.27701</v>
      </c>
      <c r="H25" s="7"/>
      <c r="I25" s="7">
        <v>3507683</v>
      </c>
      <c r="J25" s="7"/>
      <c r="K25" s="7">
        <v>3438141125</v>
      </c>
      <c r="L25" s="7"/>
      <c r="M25" s="7">
        <v>0</v>
      </c>
      <c r="N25" s="7"/>
      <c r="O25" s="7">
        <v>0</v>
      </c>
      <c r="P25" s="7"/>
      <c r="Q25" s="7">
        <v>20955948</v>
      </c>
      <c r="R25" s="7"/>
      <c r="S25" s="7">
        <v>8680</v>
      </c>
      <c r="T25" s="7"/>
      <c r="U25" s="7">
        <v>146984066846</v>
      </c>
      <c r="V25" s="7"/>
      <c r="W25" s="7">
        <v>180815337749.59201</v>
      </c>
      <c r="X25" s="7"/>
      <c r="Y25" s="9">
        <v>3.4723606513377546E-2</v>
      </c>
    </row>
    <row r="26" spans="1:25">
      <c r="A26" s="1" t="s">
        <v>32</v>
      </c>
      <c r="C26" s="7">
        <v>12101845</v>
      </c>
      <c r="D26" s="7"/>
      <c r="E26" s="7">
        <v>68727922269</v>
      </c>
      <c r="F26" s="7"/>
      <c r="G26" s="7">
        <v>73742913206.392502</v>
      </c>
      <c r="H26" s="7"/>
      <c r="I26" s="7">
        <v>4500000</v>
      </c>
      <c r="J26" s="7"/>
      <c r="K26" s="7">
        <v>27663834140</v>
      </c>
      <c r="L26" s="7"/>
      <c r="M26" s="7">
        <v>0</v>
      </c>
      <c r="N26" s="7"/>
      <c r="O26" s="7">
        <v>0</v>
      </c>
      <c r="P26" s="7"/>
      <c r="Q26" s="7">
        <v>16601845</v>
      </c>
      <c r="R26" s="7"/>
      <c r="S26" s="7">
        <v>5820</v>
      </c>
      <c r="T26" s="7"/>
      <c r="U26" s="7">
        <v>96391756409</v>
      </c>
      <c r="V26" s="7"/>
      <c r="W26" s="7">
        <v>96047832609.494995</v>
      </c>
      <c r="X26" s="7"/>
      <c r="Y26" s="9">
        <v>1.8444934967926315E-2</v>
      </c>
    </row>
    <row r="27" spans="1:25">
      <c r="A27" s="1" t="s">
        <v>33</v>
      </c>
      <c r="C27" s="7">
        <v>11288104</v>
      </c>
      <c r="D27" s="7"/>
      <c r="E27" s="7">
        <v>201141360370</v>
      </c>
      <c r="F27" s="7"/>
      <c r="G27" s="7">
        <v>192102489054.14401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11288104</v>
      </c>
      <c r="R27" s="7"/>
      <c r="S27" s="7">
        <v>17950</v>
      </c>
      <c r="T27" s="7"/>
      <c r="U27" s="7">
        <v>201141360370</v>
      </c>
      <c r="V27" s="7"/>
      <c r="W27" s="7">
        <v>201415869072.54001</v>
      </c>
      <c r="X27" s="7"/>
      <c r="Y27" s="9">
        <v>3.8679713072297874E-2</v>
      </c>
    </row>
    <row r="28" spans="1:25">
      <c r="A28" s="1" t="s">
        <v>34</v>
      </c>
      <c r="C28" s="7">
        <v>2580629</v>
      </c>
      <c r="D28" s="7"/>
      <c r="E28" s="7">
        <v>34011252471</v>
      </c>
      <c r="F28" s="7"/>
      <c r="G28" s="7">
        <v>59386099059.967499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2580629</v>
      </c>
      <c r="R28" s="7"/>
      <c r="S28" s="7">
        <v>20250</v>
      </c>
      <c r="T28" s="7"/>
      <c r="U28" s="7">
        <v>34011252471</v>
      </c>
      <c r="V28" s="7"/>
      <c r="W28" s="7">
        <v>51946803713.362503</v>
      </c>
      <c r="X28" s="7"/>
      <c r="Y28" s="9">
        <v>9.9758150731022767E-3</v>
      </c>
    </row>
    <row r="29" spans="1:25">
      <c r="A29" s="1" t="s">
        <v>35</v>
      </c>
      <c r="C29" s="7">
        <v>565843</v>
      </c>
      <c r="D29" s="7"/>
      <c r="E29" s="7">
        <v>13626953497</v>
      </c>
      <c r="F29" s="7"/>
      <c r="G29" s="7">
        <v>29462505144.777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565843</v>
      </c>
      <c r="R29" s="7"/>
      <c r="S29" s="7">
        <v>43910</v>
      </c>
      <c r="T29" s="7"/>
      <c r="U29" s="7">
        <v>13626953497</v>
      </c>
      <c r="V29" s="7"/>
      <c r="W29" s="7">
        <v>24698331441.526501</v>
      </c>
      <c r="X29" s="7"/>
      <c r="Y29" s="9">
        <v>4.7430442195132982E-3</v>
      </c>
    </row>
    <row r="30" spans="1:25">
      <c r="A30" s="1" t="s">
        <v>36</v>
      </c>
      <c r="C30" s="7">
        <v>538673</v>
      </c>
      <c r="D30" s="7"/>
      <c r="E30" s="7">
        <v>9180475387</v>
      </c>
      <c r="F30" s="7"/>
      <c r="G30" s="7">
        <v>17756115419.754002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538673</v>
      </c>
      <c r="R30" s="7"/>
      <c r="S30" s="7">
        <v>28760</v>
      </c>
      <c r="T30" s="7"/>
      <c r="U30" s="7">
        <v>9180475387</v>
      </c>
      <c r="V30" s="7"/>
      <c r="W30" s="7">
        <v>15400056678.893999</v>
      </c>
      <c r="X30" s="7"/>
      <c r="Y30" s="9">
        <v>2.9574123249554566E-3</v>
      </c>
    </row>
    <row r="31" spans="1:25">
      <c r="A31" s="1" t="s">
        <v>37</v>
      </c>
      <c r="C31" s="7">
        <v>800000</v>
      </c>
      <c r="D31" s="7"/>
      <c r="E31" s="7">
        <v>14468308521</v>
      </c>
      <c r="F31" s="7"/>
      <c r="G31" s="7">
        <v>23022198000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800000</v>
      </c>
      <c r="R31" s="7"/>
      <c r="S31" s="7">
        <v>26780</v>
      </c>
      <c r="T31" s="7"/>
      <c r="U31" s="7">
        <v>14468308521</v>
      </c>
      <c r="V31" s="7"/>
      <c r="W31" s="7">
        <v>21296527200</v>
      </c>
      <c r="X31" s="7"/>
      <c r="Y31" s="9">
        <v>4.0897649491347457E-3</v>
      </c>
    </row>
    <row r="32" spans="1:25">
      <c r="A32" s="1" t="s">
        <v>38</v>
      </c>
      <c r="C32" s="7">
        <v>755450</v>
      </c>
      <c r="D32" s="7"/>
      <c r="E32" s="7">
        <v>24128926640</v>
      </c>
      <c r="F32" s="7"/>
      <c r="G32" s="7">
        <v>43255012176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755450</v>
      </c>
      <c r="R32" s="7"/>
      <c r="S32" s="7">
        <v>58040</v>
      </c>
      <c r="T32" s="7"/>
      <c r="U32" s="7">
        <v>24128926640</v>
      </c>
      <c r="V32" s="7"/>
      <c r="W32" s="7">
        <v>43585432407.900002</v>
      </c>
      <c r="X32" s="7"/>
      <c r="Y32" s="9">
        <v>8.3701052326837153E-3</v>
      </c>
    </row>
    <row r="33" spans="1:25">
      <c r="A33" s="1" t="s">
        <v>39</v>
      </c>
      <c r="C33" s="7">
        <v>3092203</v>
      </c>
      <c r="D33" s="7"/>
      <c r="E33" s="7">
        <v>137246946486</v>
      </c>
      <c r="F33" s="7"/>
      <c r="G33" s="7">
        <v>129253474689.908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3092203</v>
      </c>
      <c r="R33" s="7"/>
      <c r="S33" s="7">
        <v>43900</v>
      </c>
      <c r="T33" s="7"/>
      <c r="U33" s="7">
        <v>137246946486</v>
      </c>
      <c r="V33" s="7"/>
      <c r="W33" s="7">
        <v>134940012815.38499</v>
      </c>
      <c r="X33" s="7"/>
      <c r="Y33" s="9">
        <v>2.5913752484872512E-2</v>
      </c>
    </row>
    <row r="34" spans="1:25">
      <c r="A34" s="1" t="s">
        <v>40</v>
      </c>
      <c r="C34" s="7">
        <v>5159728</v>
      </c>
      <c r="D34" s="7"/>
      <c r="E34" s="7">
        <v>100428061254</v>
      </c>
      <c r="F34" s="7"/>
      <c r="G34" s="7">
        <v>94476688730.927994</v>
      </c>
      <c r="H34" s="7"/>
      <c r="I34" s="7">
        <v>1500000</v>
      </c>
      <c r="J34" s="7"/>
      <c r="K34" s="7">
        <v>27700682400</v>
      </c>
      <c r="L34" s="7"/>
      <c r="M34" s="7">
        <v>0</v>
      </c>
      <c r="N34" s="7"/>
      <c r="O34" s="7">
        <v>0</v>
      </c>
      <c r="P34" s="7"/>
      <c r="Q34" s="7">
        <v>6659728</v>
      </c>
      <c r="R34" s="7"/>
      <c r="S34" s="7">
        <v>18030</v>
      </c>
      <c r="T34" s="7"/>
      <c r="U34" s="7">
        <v>128128743654</v>
      </c>
      <c r="V34" s="7"/>
      <c r="W34" s="7">
        <v>119360450209.752</v>
      </c>
      <c r="X34" s="7"/>
      <c r="Y34" s="9">
        <v>2.2921868011456195E-2</v>
      </c>
    </row>
    <row r="35" spans="1:25">
      <c r="A35" s="1" t="s">
        <v>41</v>
      </c>
      <c r="C35" s="7">
        <v>7000000</v>
      </c>
      <c r="D35" s="7"/>
      <c r="E35" s="7">
        <v>74408987520</v>
      </c>
      <c r="F35" s="7"/>
      <c r="G35" s="7">
        <v>76750600500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7000000</v>
      </c>
      <c r="R35" s="7"/>
      <c r="S35" s="7">
        <v>10480</v>
      </c>
      <c r="T35" s="7"/>
      <c r="U35" s="7">
        <v>74408987520</v>
      </c>
      <c r="V35" s="7"/>
      <c r="W35" s="7">
        <v>72923508000</v>
      </c>
      <c r="X35" s="7"/>
      <c r="Y35" s="9">
        <v>1.4004161532324729E-2</v>
      </c>
    </row>
    <row r="36" spans="1:25">
      <c r="A36" s="1" t="s">
        <v>42</v>
      </c>
      <c r="C36" s="7">
        <v>8000000</v>
      </c>
      <c r="D36" s="7"/>
      <c r="E36" s="7">
        <v>60661841621</v>
      </c>
      <c r="F36" s="7"/>
      <c r="G36" s="7">
        <v>60358716000</v>
      </c>
      <c r="H36" s="7"/>
      <c r="I36" s="7">
        <v>3000000</v>
      </c>
      <c r="J36" s="7"/>
      <c r="K36" s="7">
        <v>22924190019</v>
      </c>
      <c r="L36" s="7"/>
      <c r="M36" s="7">
        <v>0</v>
      </c>
      <c r="N36" s="7"/>
      <c r="O36" s="7">
        <v>0</v>
      </c>
      <c r="P36" s="7"/>
      <c r="Q36" s="7">
        <v>11000000</v>
      </c>
      <c r="R36" s="7"/>
      <c r="S36" s="7">
        <v>7410</v>
      </c>
      <c r="T36" s="7"/>
      <c r="U36" s="7">
        <v>83586031640</v>
      </c>
      <c r="V36" s="7"/>
      <c r="W36" s="7">
        <v>81025015500</v>
      </c>
      <c r="X36" s="7"/>
      <c r="Y36" s="9">
        <v>1.5559967373225035E-2</v>
      </c>
    </row>
    <row r="37" spans="1:25">
      <c r="A37" s="1" t="s">
        <v>43</v>
      </c>
      <c r="C37" s="7">
        <v>5768758</v>
      </c>
      <c r="D37" s="7"/>
      <c r="E37" s="7">
        <v>48718844875</v>
      </c>
      <c r="F37" s="7"/>
      <c r="G37" s="7">
        <v>41689334379.572998</v>
      </c>
      <c r="H37" s="7"/>
      <c r="I37" s="7">
        <v>1500000</v>
      </c>
      <c r="J37" s="7"/>
      <c r="K37" s="7">
        <v>10981137581</v>
      </c>
      <c r="L37" s="7"/>
      <c r="M37" s="7">
        <v>0</v>
      </c>
      <c r="N37" s="7"/>
      <c r="O37" s="7">
        <v>0</v>
      </c>
      <c r="P37" s="7"/>
      <c r="Q37" s="7">
        <v>7268758</v>
      </c>
      <c r="R37" s="7"/>
      <c r="S37" s="7">
        <v>7830</v>
      </c>
      <c r="T37" s="7"/>
      <c r="U37" s="7">
        <v>59699982456</v>
      </c>
      <c r="V37" s="7"/>
      <c r="W37" s="7">
        <v>56575734607.917</v>
      </c>
      <c r="X37" s="7"/>
      <c r="Y37" s="9">
        <v>1.0864750585767269E-2</v>
      </c>
    </row>
    <row r="38" spans="1:25">
      <c r="A38" s="1" t="s">
        <v>44</v>
      </c>
      <c r="C38" s="7">
        <v>5117294</v>
      </c>
      <c r="D38" s="7"/>
      <c r="E38" s="7">
        <v>156170178633</v>
      </c>
      <c r="F38" s="7"/>
      <c r="G38" s="7">
        <v>143245586195.71201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5117294</v>
      </c>
      <c r="R38" s="7"/>
      <c r="S38" s="7">
        <v>31780</v>
      </c>
      <c r="T38" s="7"/>
      <c r="U38" s="7">
        <v>156170178633</v>
      </c>
      <c r="V38" s="7"/>
      <c r="W38" s="7">
        <v>161659969080.246</v>
      </c>
      <c r="X38" s="7"/>
      <c r="Y38" s="9">
        <v>3.1045027624156344E-2</v>
      </c>
    </row>
    <row r="39" spans="1:25">
      <c r="A39" s="1" t="s">
        <v>45</v>
      </c>
      <c r="C39" s="7">
        <v>4630757</v>
      </c>
      <c r="D39" s="7"/>
      <c r="E39" s="7">
        <v>150203801695</v>
      </c>
      <c r="F39" s="7"/>
      <c r="G39" s="7">
        <v>133999268319.19299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4630757</v>
      </c>
      <c r="R39" s="7"/>
      <c r="S39" s="7">
        <v>25040</v>
      </c>
      <c r="T39" s="7"/>
      <c r="U39" s="7">
        <v>150203801695</v>
      </c>
      <c r="V39" s="7"/>
      <c r="W39" s="7">
        <v>115264228056.084</v>
      </c>
      <c r="X39" s="7"/>
      <c r="Y39" s="9">
        <v>2.2135233381752783E-2</v>
      </c>
    </row>
    <row r="40" spans="1:25">
      <c r="A40" s="1" t="s">
        <v>46</v>
      </c>
      <c r="C40" s="7">
        <v>22693906</v>
      </c>
      <c r="D40" s="7"/>
      <c r="E40" s="7">
        <v>94698663904</v>
      </c>
      <c r="F40" s="7"/>
      <c r="G40" s="7">
        <v>111012234993.015</v>
      </c>
      <c r="H40" s="7"/>
      <c r="I40" s="7">
        <v>1162127</v>
      </c>
      <c r="J40" s="7"/>
      <c r="K40" s="7">
        <v>5576379643</v>
      </c>
      <c r="L40" s="7"/>
      <c r="M40" s="7">
        <v>0</v>
      </c>
      <c r="N40" s="7"/>
      <c r="O40" s="7">
        <v>0</v>
      </c>
      <c r="P40" s="7"/>
      <c r="Q40" s="7">
        <v>23856033</v>
      </c>
      <c r="R40" s="7"/>
      <c r="S40" s="7">
        <v>4653</v>
      </c>
      <c r="T40" s="7"/>
      <c r="U40" s="7">
        <v>100275043547</v>
      </c>
      <c r="V40" s="7"/>
      <c r="W40" s="7">
        <v>110341658925.783</v>
      </c>
      <c r="X40" s="7"/>
      <c r="Y40" s="9">
        <v>2.1189907859909124E-2</v>
      </c>
    </row>
    <row r="41" spans="1:25">
      <c r="A41" s="1" t="s">
        <v>47</v>
      </c>
      <c r="C41" s="7">
        <v>350000</v>
      </c>
      <c r="D41" s="7"/>
      <c r="E41" s="7">
        <v>35799373568</v>
      </c>
      <c r="F41" s="7"/>
      <c r="G41" s="7">
        <v>34095915000</v>
      </c>
      <c r="H41" s="7"/>
      <c r="I41" s="7">
        <v>0</v>
      </c>
      <c r="J41" s="7"/>
      <c r="K41" s="7">
        <v>0</v>
      </c>
      <c r="L41" s="7"/>
      <c r="M41" s="7">
        <v>-350000</v>
      </c>
      <c r="N41" s="7"/>
      <c r="O41" s="7">
        <v>42175167707</v>
      </c>
      <c r="P41" s="7"/>
      <c r="Q41" s="7">
        <v>0</v>
      </c>
      <c r="R41" s="7"/>
      <c r="S41" s="7">
        <v>0</v>
      </c>
      <c r="T41" s="7"/>
      <c r="U41" s="7">
        <v>0</v>
      </c>
      <c r="V41" s="7"/>
      <c r="W41" s="7">
        <v>0</v>
      </c>
      <c r="X41" s="7"/>
      <c r="Y41" s="9">
        <v>0</v>
      </c>
    </row>
    <row r="42" spans="1:25">
      <c r="A42" s="1" t="s">
        <v>48</v>
      </c>
      <c r="C42" s="7">
        <v>3286616</v>
      </c>
      <c r="D42" s="7"/>
      <c r="E42" s="7">
        <v>66983967358</v>
      </c>
      <c r="F42" s="7"/>
      <c r="G42" s="7">
        <v>101703597561.32401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3286616</v>
      </c>
      <c r="R42" s="7"/>
      <c r="S42" s="7">
        <v>29930</v>
      </c>
      <c r="T42" s="7"/>
      <c r="U42" s="7">
        <v>66983967358</v>
      </c>
      <c r="V42" s="7"/>
      <c r="W42" s="7">
        <v>97783124799.563995</v>
      </c>
      <c r="X42" s="7"/>
      <c r="Y42" s="9">
        <v>1.8778178839511703E-2</v>
      </c>
    </row>
    <row r="43" spans="1:25">
      <c r="A43" s="1" t="s">
        <v>49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4843232</v>
      </c>
      <c r="J43" s="7"/>
      <c r="K43" s="7">
        <v>62712507781</v>
      </c>
      <c r="L43" s="7"/>
      <c r="M43" s="7">
        <v>0</v>
      </c>
      <c r="N43" s="7"/>
      <c r="O43" s="7">
        <v>0</v>
      </c>
      <c r="P43" s="7"/>
      <c r="Q43" s="7">
        <v>4843232</v>
      </c>
      <c r="R43" s="7"/>
      <c r="S43" s="7">
        <v>12820</v>
      </c>
      <c r="T43" s="7"/>
      <c r="U43" s="7">
        <v>62712507781</v>
      </c>
      <c r="V43" s="7"/>
      <c r="W43" s="7">
        <v>61720797346.272003</v>
      </c>
      <c r="X43" s="7"/>
      <c r="Y43" s="9">
        <v>1.1852803569749723E-2</v>
      </c>
    </row>
    <row r="44" spans="1:25">
      <c r="A44" s="1" t="s">
        <v>50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11300001</v>
      </c>
      <c r="J44" s="7"/>
      <c r="K44" s="7">
        <v>75182511525</v>
      </c>
      <c r="L44" s="7"/>
      <c r="M44" s="7">
        <v>-5650000</v>
      </c>
      <c r="N44" s="7"/>
      <c r="O44" s="7">
        <v>44257094651</v>
      </c>
      <c r="P44" s="7"/>
      <c r="Q44" s="7">
        <v>5650001</v>
      </c>
      <c r="R44" s="7"/>
      <c r="S44" s="7">
        <v>7410</v>
      </c>
      <c r="T44" s="7"/>
      <c r="U44" s="7">
        <v>37591259089</v>
      </c>
      <c r="V44" s="7"/>
      <c r="W44" s="7">
        <v>41617401690.9105</v>
      </c>
      <c r="X44" s="7"/>
      <c r="Y44" s="9">
        <v>7.9921664744262572E-3</v>
      </c>
    </row>
    <row r="45" spans="1:25">
      <c r="A45" s="1" t="s">
        <v>51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10330000</v>
      </c>
      <c r="J45" s="7"/>
      <c r="K45" s="7">
        <v>299689336360</v>
      </c>
      <c r="L45" s="7"/>
      <c r="M45" s="7">
        <v>0</v>
      </c>
      <c r="N45" s="7"/>
      <c r="O45" s="7">
        <v>0</v>
      </c>
      <c r="P45" s="7"/>
      <c r="Q45" s="7">
        <v>10330000</v>
      </c>
      <c r="R45" s="7"/>
      <c r="S45" s="7">
        <v>29064</v>
      </c>
      <c r="T45" s="7"/>
      <c r="U45" s="7">
        <v>299699668992</v>
      </c>
      <c r="V45" s="7"/>
      <c r="W45" s="7">
        <v>298444744836</v>
      </c>
      <c r="X45" s="7"/>
      <c r="Y45" s="9">
        <v>5.7313046640005035E-2</v>
      </c>
    </row>
    <row r="46" spans="1:25">
      <c r="A46" s="1" t="s">
        <v>52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2500000</v>
      </c>
      <c r="J46" s="7"/>
      <c r="K46" s="7">
        <v>68262455160</v>
      </c>
      <c r="L46" s="7"/>
      <c r="M46" s="7">
        <v>0</v>
      </c>
      <c r="N46" s="7"/>
      <c r="O46" s="7">
        <v>0</v>
      </c>
      <c r="P46" s="7"/>
      <c r="Q46" s="7">
        <v>2500000</v>
      </c>
      <c r="R46" s="7"/>
      <c r="S46" s="7">
        <v>26490</v>
      </c>
      <c r="T46" s="7"/>
      <c r="U46" s="7">
        <v>68262455160</v>
      </c>
      <c r="V46" s="7"/>
      <c r="W46" s="7">
        <v>65830961250</v>
      </c>
      <c r="X46" s="7"/>
      <c r="Y46" s="9">
        <v>1.2642115559953723E-2</v>
      </c>
    </row>
    <row r="47" spans="1:25">
      <c r="A47" s="1" t="s">
        <v>53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5250877</v>
      </c>
      <c r="J47" s="7"/>
      <c r="K47" s="7">
        <v>35739316788</v>
      </c>
      <c r="L47" s="7"/>
      <c r="M47" s="7">
        <v>0</v>
      </c>
      <c r="N47" s="7"/>
      <c r="O47" s="7">
        <v>0</v>
      </c>
      <c r="P47" s="7"/>
      <c r="Q47" s="7">
        <v>5250877</v>
      </c>
      <c r="R47" s="7"/>
      <c r="S47" s="7">
        <v>6760</v>
      </c>
      <c r="T47" s="7"/>
      <c r="U47" s="7">
        <v>35739316788</v>
      </c>
      <c r="V47" s="7"/>
      <c r="W47" s="7">
        <v>35284727745.306</v>
      </c>
      <c r="X47" s="7"/>
      <c r="Y47" s="9">
        <v>6.7760457570056193E-3</v>
      </c>
    </row>
    <row r="48" spans="1:25">
      <c r="A48" s="1" t="s">
        <v>54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8141212</v>
      </c>
      <c r="J48" s="7"/>
      <c r="K48" s="7">
        <v>77607729053</v>
      </c>
      <c r="L48" s="7"/>
      <c r="M48" s="7">
        <v>0</v>
      </c>
      <c r="N48" s="7"/>
      <c r="O48" s="7">
        <v>0</v>
      </c>
      <c r="P48" s="7"/>
      <c r="Q48" s="7">
        <v>8141212</v>
      </c>
      <c r="R48" s="7"/>
      <c r="S48" s="7">
        <v>9120</v>
      </c>
      <c r="T48" s="7"/>
      <c r="U48" s="7">
        <v>77607729053</v>
      </c>
      <c r="V48" s="7"/>
      <c r="W48" s="7">
        <v>73806078712.031998</v>
      </c>
      <c r="X48" s="7"/>
      <c r="Y48" s="9">
        <v>1.4173649577455455E-2</v>
      </c>
    </row>
    <row r="49" spans="1:25">
      <c r="A49" s="1" t="s">
        <v>55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2000000</v>
      </c>
      <c r="J49" s="7"/>
      <c r="K49" s="7">
        <v>9036377961</v>
      </c>
      <c r="L49" s="7"/>
      <c r="M49" s="7">
        <v>-2000000</v>
      </c>
      <c r="N49" s="7"/>
      <c r="O49" s="7">
        <v>10298358065</v>
      </c>
      <c r="P49" s="7"/>
      <c r="Q49" s="7">
        <v>0</v>
      </c>
      <c r="R49" s="7"/>
      <c r="S49" s="7">
        <v>0</v>
      </c>
      <c r="T49" s="7"/>
      <c r="U49" s="7">
        <v>0</v>
      </c>
      <c r="V49" s="7"/>
      <c r="W49" s="7">
        <v>0</v>
      </c>
      <c r="X49" s="7"/>
      <c r="Y49" s="9">
        <v>0</v>
      </c>
    </row>
    <row r="50" spans="1:25" ht="24.75" thickBot="1">
      <c r="C50" s="7"/>
      <c r="D50" s="7"/>
      <c r="E50" s="8">
        <f>SUM(E9:E49)</f>
        <v>2719781123988</v>
      </c>
      <c r="F50" s="7"/>
      <c r="G50" s="8">
        <f>SUM(G9:G49)</f>
        <v>2934825596657.3896</v>
      </c>
      <c r="H50" s="7"/>
      <c r="I50" s="7"/>
      <c r="J50" s="7"/>
      <c r="K50" s="8">
        <f>SUM(K9:K49)</f>
        <v>783259644031</v>
      </c>
      <c r="L50" s="7"/>
      <c r="M50" s="7"/>
      <c r="N50" s="7"/>
      <c r="O50" s="8">
        <f>SUM(O9:O49)</f>
        <v>151052058903</v>
      </c>
      <c r="P50" s="7"/>
      <c r="Q50" s="7"/>
      <c r="R50" s="7"/>
      <c r="S50" s="7"/>
      <c r="T50" s="7"/>
      <c r="U50" s="8">
        <f>SUM(U9:U49)</f>
        <v>3373602980338</v>
      </c>
      <c r="V50" s="7"/>
      <c r="W50" s="8">
        <f>SUM(W9:W49)</f>
        <v>3598615395538.8384</v>
      </c>
      <c r="X50" s="7"/>
      <c r="Y50" s="11">
        <f>SUM(Y9:Y49)</f>
        <v>0.69107469832411983</v>
      </c>
    </row>
    <row r="51" spans="1:25" ht="24.75" thickTop="1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>
      <c r="Y52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8"/>
  <sheetViews>
    <sheetView rightToLeft="1" workbookViewId="0">
      <selection activeCell="Q9" sqref="Q9"/>
    </sheetView>
  </sheetViews>
  <sheetFormatPr defaultRowHeight="24"/>
  <cols>
    <col min="1" max="1" width="32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9" ht="24.75">
      <c r="A6" s="18" t="s">
        <v>3</v>
      </c>
      <c r="C6" s="19" t="s">
        <v>145</v>
      </c>
      <c r="D6" s="19" t="s">
        <v>4</v>
      </c>
      <c r="E6" s="19" t="s">
        <v>4</v>
      </c>
      <c r="F6" s="19" t="s">
        <v>4</v>
      </c>
      <c r="G6" s="19" t="s">
        <v>4</v>
      </c>
      <c r="H6" s="19" t="s">
        <v>4</v>
      </c>
      <c r="I6" s="19" t="s">
        <v>4</v>
      </c>
      <c r="K6" s="19" t="s">
        <v>6</v>
      </c>
      <c r="L6" s="19" t="s">
        <v>6</v>
      </c>
      <c r="M6" s="19" t="s">
        <v>6</v>
      </c>
      <c r="N6" s="19" t="s">
        <v>6</v>
      </c>
      <c r="O6" s="19" t="s">
        <v>6</v>
      </c>
      <c r="P6" s="19" t="s">
        <v>6</v>
      </c>
      <c r="Q6" s="19" t="s">
        <v>6</v>
      </c>
    </row>
    <row r="7" spans="1:19" ht="24.75">
      <c r="A7" s="19" t="s">
        <v>3</v>
      </c>
      <c r="C7" s="19" t="s">
        <v>56</v>
      </c>
      <c r="E7" s="19" t="s">
        <v>57</v>
      </c>
      <c r="G7" s="19" t="s">
        <v>58</v>
      </c>
      <c r="I7" s="19" t="s">
        <v>59</v>
      </c>
      <c r="K7" s="19" t="s">
        <v>56</v>
      </c>
      <c r="M7" s="19" t="s">
        <v>57</v>
      </c>
      <c r="O7" s="19" t="s">
        <v>58</v>
      </c>
      <c r="Q7" s="19" t="s">
        <v>59</v>
      </c>
    </row>
    <row r="8" spans="1:19">
      <c r="A8" s="1" t="s">
        <v>60</v>
      </c>
      <c r="C8" s="5">
        <v>0</v>
      </c>
      <c r="D8" s="6"/>
      <c r="E8" s="5">
        <v>0</v>
      </c>
      <c r="F8" s="6"/>
      <c r="G8" s="6" t="s">
        <v>61</v>
      </c>
      <c r="H8" s="6"/>
      <c r="I8" s="5">
        <v>0</v>
      </c>
      <c r="J8" s="6"/>
      <c r="K8" s="5">
        <v>10330000</v>
      </c>
      <c r="L8" s="6"/>
      <c r="M8" s="5">
        <v>40032</v>
      </c>
      <c r="N8" s="6"/>
      <c r="O8" s="6" t="s">
        <v>62</v>
      </c>
      <c r="P8" s="6"/>
      <c r="Q8" s="5">
        <v>1</v>
      </c>
      <c r="R8" s="6"/>
      <c r="S8" s="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topLeftCell="H7" workbookViewId="0">
      <selection activeCell="AK15" sqref="AK15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9" t="s">
        <v>63</v>
      </c>
      <c r="B6" s="19" t="s">
        <v>63</v>
      </c>
      <c r="C6" s="19" t="s">
        <v>63</v>
      </c>
      <c r="D6" s="19" t="s">
        <v>63</v>
      </c>
      <c r="E6" s="19" t="s">
        <v>63</v>
      </c>
      <c r="F6" s="19" t="s">
        <v>63</v>
      </c>
      <c r="G6" s="19" t="s">
        <v>63</v>
      </c>
      <c r="H6" s="19" t="s">
        <v>63</v>
      </c>
      <c r="I6" s="19" t="s">
        <v>63</v>
      </c>
      <c r="J6" s="19" t="s">
        <v>63</v>
      </c>
      <c r="K6" s="19" t="s">
        <v>63</v>
      </c>
      <c r="L6" s="19" t="s">
        <v>63</v>
      </c>
      <c r="M6" s="19" t="s">
        <v>63</v>
      </c>
      <c r="O6" s="19" t="s">
        <v>145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8" t="s">
        <v>64</v>
      </c>
      <c r="C7" s="18" t="s">
        <v>65</v>
      </c>
      <c r="E7" s="18" t="s">
        <v>66</v>
      </c>
      <c r="G7" s="18" t="s">
        <v>67</v>
      </c>
      <c r="I7" s="18" t="s">
        <v>68</v>
      </c>
      <c r="K7" s="18" t="s">
        <v>69</v>
      </c>
      <c r="M7" s="18" t="s">
        <v>59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70</v>
      </c>
      <c r="AG7" s="18" t="s">
        <v>8</v>
      </c>
      <c r="AI7" s="18" t="s">
        <v>9</v>
      </c>
      <c r="AK7" s="18" t="s">
        <v>13</v>
      </c>
    </row>
    <row r="8" spans="1:37" ht="24.75">
      <c r="A8" s="19" t="s">
        <v>64</v>
      </c>
      <c r="C8" s="19" t="s">
        <v>65</v>
      </c>
      <c r="E8" s="19" t="s">
        <v>66</v>
      </c>
      <c r="G8" s="19" t="s">
        <v>67</v>
      </c>
      <c r="I8" s="19" t="s">
        <v>68</v>
      </c>
      <c r="K8" s="19" t="s">
        <v>69</v>
      </c>
      <c r="M8" s="19" t="s">
        <v>59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70</v>
      </c>
      <c r="AG8" s="19" t="s">
        <v>8</v>
      </c>
      <c r="AI8" s="19" t="s">
        <v>9</v>
      </c>
      <c r="AK8" s="19" t="s">
        <v>13</v>
      </c>
    </row>
    <row r="9" spans="1:37">
      <c r="A9" s="1" t="s">
        <v>71</v>
      </c>
      <c r="C9" s="6" t="s">
        <v>72</v>
      </c>
      <c r="D9" s="6"/>
      <c r="E9" s="6" t="s">
        <v>72</v>
      </c>
      <c r="F9" s="6"/>
      <c r="G9" s="6" t="s">
        <v>73</v>
      </c>
      <c r="H9" s="6"/>
      <c r="I9" s="6" t="s">
        <v>74</v>
      </c>
      <c r="J9" s="6"/>
      <c r="K9" s="5">
        <v>0</v>
      </c>
      <c r="L9" s="6"/>
      <c r="M9" s="5">
        <v>0</v>
      </c>
      <c r="N9" s="6"/>
      <c r="O9" s="5">
        <v>168294</v>
      </c>
      <c r="P9" s="6"/>
      <c r="Q9" s="5">
        <v>150017629713</v>
      </c>
      <c r="R9" s="6"/>
      <c r="S9" s="5">
        <v>158736417528</v>
      </c>
      <c r="T9" s="6"/>
      <c r="U9" s="5">
        <v>0</v>
      </c>
      <c r="V9" s="6"/>
      <c r="W9" s="5">
        <v>0</v>
      </c>
      <c r="X9" s="6"/>
      <c r="Y9" s="5">
        <v>0</v>
      </c>
      <c r="Z9" s="6"/>
      <c r="AA9" s="5">
        <v>0</v>
      </c>
      <c r="AB9" s="6"/>
      <c r="AC9" s="5">
        <v>168294</v>
      </c>
      <c r="AD9" s="6"/>
      <c r="AE9" s="5">
        <v>956600</v>
      </c>
      <c r="AF9" s="6"/>
      <c r="AG9" s="5">
        <v>150017629713</v>
      </c>
      <c r="AH9" s="6"/>
      <c r="AI9" s="5">
        <v>160960860955</v>
      </c>
      <c r="AK9" s="9">
        <v>3.0910771560741158E-2</v>
      </c>
    </row>
    <row r="10" spans="1:37">
      <c r="A10" s="1" t="s">
        <v>75</v>
      </c>
      <c r="C10" s="6" t="s">
        <v>72</v>
      </c>
      <c r="D10" s="6"/>
      <c r="E10" s="6" t="s">
        <v>72</v>
      </c>
      <c r="F10" s="6"/>
      <c r="G10" s="6" t="s">
        <v>76</v>
      </c>
      <c r="H10" s="6"/>
      <c r="I10" s="6" t="s">
        <v>77</v>
      </c>
      <c r="J10" s="6"/>
      <c r="K10" s="5">
        <v>0</v>
      </c>
      <c r="L10" s="6"/>
      <c r="M10" s="5">
        <v>0</v>
      </c>
      <c r="N10" s="6"/>
      <c r="O10" s="5">
        <v>56400</v>
      </c>
      <c r="P10" s="6"/>
      <c r="Q10" s="5">
        <v>50496738873</v>
      </c>
      <c r="R10" s="6"/>
      <c r="S10" s="5">
        <v>53058833343</v>
      </c>
      <c r="T10" s="6"/>
      <c r="U10" s="5">
        <v>0</v>
      </c>
      <c r="V10" s="6"/>
      <c r="W10" s="5">
        <v>0</v>
      </c>
      <c r="X10" s="6"/>
      <c r="Y10" s="5">
        <v>0</v>
      </c>
      <c r="Z10" s="6"/>
      <c r="AA10" s="5">
        <v>0</v>
      </c>
      <c r="AB10" s="6"/>
      <c r="AC10" s="5">
        <v>56400</v>
      </c>
      <c r="AD10" s="6"/>
      <c r="AE10" s="5">
        <v>958000</v>
      </c>
      <c r="AF10" s="6"/>
      <c r="AG10" s="5">
        <v>50496738873</v>
      </c>
      <c r="AH10" s="6"/>
      <c r="AI10" s="5">
        <v>54021406845</v>
      </c>
      <c r="AK10" s="9">
        <v>1.0374219897112092E-2</v>
      </c>
    </row>
    <row r="11" spans="1:37">
      <c r="A11" s="1" t="s">
        <v>78</v>
      </c>
      <c r="C11" s="6" t="s">
        <v>72</v>
      </c>
      <c r="D11" s="6"/>
      <c r="E11" s="6" t="s">
        <v>72</v>
      </c>
      <c r="F11" s="6"/>
      <c r="G11" s="6" t="s">
        <v>79</v>
      </c>
      <c r="H11" s="6"/>
      <c r="I11" s="6" t="s">
        <v>80</v>
      </c>
      <c r="J11" s="6"/>
      <c r="K11" s="5">
        <v>0</v>
      </c>
      <c r="L11" s="6"/>
      <c r="M11" s="5">
        <v>0</v>
      </c>
      <c r="N11" s="6"/>
      <c r="O11" s="5">
        <v>156700</v>
      </c>
      <c r="P11" s="6"/>
      <c r="Q11" s="5">
        <v>142612692928</v>
      </c>
      <c r="R11" s="6"/>
      <c r="S11" s="5">
        <v>152128121779</v>
      </c>
      <c r="T11" s="6"/>
      <c r="U11" s="5">
        <v>0</v>
      </c>
      <c r="V11" s="6"/>
      <c r="W11" s="5">
        <v>0</v>
      </c>
      <c r="X11" s="6"/>
      <c r="Y11" s="5">
        <v>0</v>
      </c>
      <c r="Z11" s="6"/>
      <c r="AA11" s="5">
        <v>0</v>
      </c>
      <c r="AB11" s="6"/>
      <c r="AC11" s="5">
        <v>156700</v>
      </c>
      <c r="AD11" s="6"/>
      <c r="AE11" s="5">
        <v>977850</v>
      </c>
      <c r="AF11" s="6"/>
      <c r="AG11" s="5">
        <v>142612692928</v>
      </c>
      <c r="AH11" s="6"/>
      <c r="AI11" s="5">
        <v>153201322226</v>
      </c>
      <c r="AK11" s="9">
        <v>2.9420637079316515E-2</v>
      </c>
    </row>
    <row r="12" spans="1:37">
      <c r="A12" s="1" t="s">
        <v>81</v>
      </c>
      <c r="C12" s="6" t="s">
        <v>72</v>
      </c>
      <c r="D12" s="6"/>
      <c r="E12" s="6" t="s">
        <v>72</v>
      </c>
      <c r="F12" s="6"/>
      <c r="G12" s="6" t="s">
        <v>82</v>
      </c>
      <c r="H12" s="6"/>
      <c r="I12" s="6" t="s">
        <v>6</v>
      </c>
      <c r="J12" s="6"/>
      <c r="K12" s="5">
        <v>0</v>
      </c>
      <c r="L12" s="6"/>
      <c r="M12" s="5">
        <v>0</v>
      </c>
      <c r="N12" s="6"/>
      <c r="O12" s="5">
        <v>413959</v>
      </c>
      <c r="P12" s="6"/>
      <c r="Q12" s="5">
        <v>344072207714</v>
      </c>
      <c r="R12" s="6"/>
      <c r="S12" s="5">
        <v>405525583158</v>
      </c>
      <c r="T12" s="6"/>
      <c r="U12" s="5">
        <v>0</v>
      </c>
      <c r="V12" s="6"/>
      <c r="W12" s="5">
        <v>0</v>
      </c>
      <c r="X12" s="6"/>
      <c r="Y12" s="5">
        <v>413959</v>
      </c>
      <c r="Z12" s="6"/>
      <c r="AA12" s="5">
        <v>413539435411</v>
      </c>
      <c r="AB12" s="6"/>
      <c r="AC12" s="5">
        <v>0</v>
      </c>
      <c r="AD12" s="6"/>
      <c r="AE12" s="5">
        <v>0</v>
      </c>
      <c r="AF12" s="6"/>
      <c r="AG12" s="5">
        <v>0</v>
      </c>
      <c r="AH12" s="6"/>
      <c r="AI12" s="5">
        <v>0</v>
      </c>
      <c r="AK12" s="9">
        <v>0</v>
      </c>
    </row>
    <row r="13" spans="1:37">
      <c r="A13" s="1" t="s">
        <v>83</v>
      </c>
      <c r="C13" s="6" t="s">
        <v>72</v>
      </c>
      <c r="D13" s="6"/>
      <c r="E13" s="6" t="s">
        <v>72</v>
      </c>
      <c r="F13" s="6"/>
      <c r="G13" s="6" t="s">
        <v>84</v>
      </c>
      <c r="H13" s="6"/>
      <c r="I13" s="6" t="s">
        <v>85</v>
      </c>
      <c r="J13" s="6"/>
      <c r="K13" s="5">
        <v>0</v>
      </c>
      <c r="L13" s="6"/>
      <c r="M13" s="5">
        <v>0</v>
      </c>
      <c r="N13" s="6"/>
      <c r="O13" s="5">
        <v>131886</v>
      </c>
      <c r="P13" s="6"/>
      <c r="Q13" s="5">
        <v>117846945083</v>
      </c>
      <c r="R13" s="6"/>
      <c r="S13" s="5">
        <v>126446519393</v>
      </c>
      <c r="T13" s="6"/>
      <c r="U13" s="5">
        <v>0</v>
      </c>
      <c r="V13" s="6"/>
      <c r="W13" s="5">
        <v>0</v>
      </c>
      <c r="X13" s="6"/>
      <c r="Y13" s="5">
        <v>0</v>
      </c>
      <c r="Z13" s="6"/>
      <c r="AA13" s="5">
        <v>0</v>
      </c>
      <c r="AB13" s="6"/>
      <c r="AC13" s="5">
        <v>131886</v>
      </c>
      <c r="AD13" s="6"/>
      <c r="AE13" s="5">
        <v>981100</v>
      </c>
      <c r="AF13" s="6"/>
      <c r="AG13" s="5">
        <v>117846945083</v>
      </c>
      <c r="AH13" s="6"/>
      <c r="AI13" s="5">
        <v>129369902054</v>
      </c>
      <c r="AK13" s="9">
        <v>2.4844073680400078E-2</v>
      </c>
    </row>
    <row r="14" spans="1:37">
      <c r="A14" s="1" t="s">
        <v>86</v>
      </c>
      <c r="C14" s="6" t="s">
        <v>72</v>
      </c>
      <c r="D14" s="6"/>
      <c r="E14" s="6" t="s">
        <v>72</v>
      </c>
      <c r="F14" s="6"/>
      <c r="G14" s="6" t="s">
        <v>82</v>
      </c>
      <c r="H14" s="6"/>
      <c r="I14" s="6" t="s">
        <v>87</v>
      </c>
      <c r="J14" s="6"/>
      <c r="K14" s="5">
        <v>0</v>
      </c>
      <c r="L14" s="6"/>
      <c r="M14" s="5">
        <v>0</v>
      </c>
      <c r="N14" s="6"/>
      <c r="O14" s="5">
        <v>80077</v>
      </c>
      <c r="P14" s="6"/>
      <c r="Q14" s="5">
        <v>70854014150</v>
      </c>
      <c r="R14" s="6"/>
      <c r="S14" s="5">
        <v>76671039134</v>
      </c>
      <c r="T14" s="6"/>
      <c r="U14" s="5">
        <v>0</v>
      </c>
      <c r="V14" s="6"/>
      <c r="W14" s="5">
        <v>0</v>
      </c>
      <c r="X14" s="6"/>
      <c r="Y14" s="5">
        <v>0</v>
      </c>
      <c r="Z14" s="6"/>
      <c r="AA14" s="5">
        <v>0</v>
      </c>
      <c r="AB14" s="6"/>
      <c r="AC14" s="5">
        <v>80077</v>
      </c>
      <c r="AD14" s="6"/>
      <c r="AE14" s="5">
        <v>977466</v>
      </c>
      <c r="AF14" s="6"/>
      <c r="AG14" s="5">
        <v>70854014150</v>
      </c>
      <c r="AH14" s="6"/>
      <c r="AI14" s="5">
        <v>78258357983</v>
      </c>
      <c r="AK14" s="9">
        <v>1.5028661079338455E-2</v>
      </c>
    </row>
    <row r="15" spans="1:37">
      <c r="A15" s="1" t="s">
        <v>88</v>
      </c>
      <c r="C15" s="6" t="s">
        <v>72</v>
      </c>
      <c r="D15" s="6"/>
      <c r="E15" s="6" t="s">
        <v>72</v>
      </c>
      <c r="F15" s="6"/>
      <c r="G15" s="6" t="s">
        <v>82</v>
      </c>
      <c r="H15" s="6"/>
      <c r="I15" s="6" t="s">
        <v>89</v>
      </c>
      <c r="J15" s="6"/>
      <c r="K15" s="5">
        <v>0</v>
      </c>
      <c r="L15" s="6"/>
      <c r="M15" s="5">
        <v>0</v>
      </c>
      <c r="N15" s="6"/>
      <c r="O15" s="5">
        <v>190709</v>
      </c>
      <c r="P15" s="6"/>
      <c r="Q15" s="5">
        <v>158664111623</v>
      </c>
      <c r="R15" s="6"/>
      <c r="S15" s="5">
        <v>179048251055</v>
      </c>
      <c r="T15" s="6"/>
      <c r="U15" s="5">
        <v>0</v>
      </c>
      <c r="V15" s="6"/>
      <c r="W15" s="5">
        <v>0</v>
      </c>
      <c r="X15" s="6"/>
      <c r="Y15" s="5">
        <v>77314</v>
      </c>
      <c r="Z15" s="6"/>
      <c r="AA15" s="5">
        <v>73130674619</v>
      </c>
      <c r="AB15" s="6"/>
      <c r="AC15" s="5">
        <v>113395</v>
      </c>
      <c r="AD15" s="6"/>
      <c r="AE15" s="5">
        <v>959270</v>
      </c>
      <c r="AF15" s="6"/>
      <c r="AG15" s="5">
        <v>94341205383</v>
      </c>
      <c r="AH15" s="6"/>
      <c r="AI15" s="5">
        <v>108756705923</v>
      </c>
      <c r="AK15" s="9">
        <v>2.0885534983715121E-2</v>
      </c>
    </row>
    <row r="16" spans="1:37">
      <c r="A16" s="1" t="s">
        <v>90</v>
      </c>
      <c r="C16" s="6" t="s">
        <v>72</v>
      </c>
      <c r="D16" s="6"/>
      <c r="E16" s="6" t="s">
        <v>72</v>
      </c>
      <c r="F16" s="6"/>
      <c r="G16" s="6" t="s">
        <v>91</v>
      </c>
      <c r="H16" s="6"/>
      <c r="I16" s="6" t="s">
        <v>6</v>
      </c>
      <c r="J16" s="6"/>
      <c r="K16" s="5">
        <v>0</v>
      </c>
      <c r="L16" s="6"/>
      <c r="M16" s="5">
        <v>0</v>
      </c>
      <c r="N16" s="6"/>
      <c r="O16" s="5">
        <v>105000</v>
      </c>
      <c r="P16" s="6"/>
      <c r="Q16" s="5">
        <v>97350541718</v>
      </c>
      <c r="R16" s="6"/>
      <c r="S16" s="5">
        <v>102767969928</v>
      </c>
      <c r="T16" s="6"/>
      <c r="U16" s="5">
        <v>0</v>
      </c>
      <c r="V16" s="6"/>
      <c r="W16" s="5">
        <v>0</v>
      </c>
      <c r="X16" s="6"/>
      <c r="Y16" s="5">
        <v>105000</v>
      </c>
      <c r="Z16" s="6"/>
      <c r="AA16" s="5">
        <v>105000000000</v>
      </c>
      <c r="AB16" s="6"/>
      <c r="AC16" s="5">
        <v>0</v>
      </c>
      <c r="AD16" s="6"/>
      <c r="AE16" s="5">
        <v>0</v>
      </c>
      <c r="AF16" s="6"/>
      <c r="AG16" s="5">
        <v>0</v>
      </c>
      <c r="AH16" s="6"/>
      <c r="AI16" s="5">
        <v>0</v>
      </c>
      <c r="AK16" s="9">
        <v>0</v>
      </c>
    </row>
    <row r="17" spans="1:37">
      <c r="A17" s="1" t="s">
        <v>92</v>
      </c>
      <c r="C17" s="6" t="s">
        <v>72</v>
      </c>
      <c r="D17" s="6"/>
      <c r="E17" s="6" t="s">
        <v>72</v>
      </c>
      <c r="F17" s="6"/>
      <c r="G17" s="6" t="s">
        <v>93</v>
      </c>
      <c r="H17" s="6"/>
      <c r="I17" s="6" t="s">
        <v>89</v>
      </c>
      <c r="J17" s="6"/>
      <c r="K17" s="5">
        <v>0</v>
      </c>
      <c r="L17" s="6"/>
      <c r="M17" s="5">
        <v>0</v>
      </c>
      <c r="N17" s="6"/>
      <c r="O17" s="5">
        <v>96932</v>
      </c>
      <c r="P17" s="6"/>
      <c r="Q17" s="5">
        <v>85926402937</v>
      </c>
      <c r="R17" s="6"/>
      <c r="S17" s="5">
        <v>91044323984</v>
      </c>
      <c r="T17" s="6"/>
      <c r="U17" s="5">
        <v>0</v>
      </c>
      <c r="V17" s="6"/>
      <c r="W17" s="5">
        <v>0</v>
      </c>
      <c r="X17" s="6"/>
      <c r="Y17" s="5">
        <v>96932</v>
      </c>
      <c r="Z17" s="6"/>
      <c r="AA17" s="5">
        <v>91456930877</v>
      </c>
      <c r="AB17" s="6"/>
      <c r="AC17" s="5">
        <v>0</v>
      </c>
      <c r="AD17" s="6"/>
      <c r="AE17" s="5">
        <v>0</v>
      </c>
      <c r="AF17" s="6"/>
      <c r="AG17" s="5">
        <v>0</v>
      </c>
      <c r="AH17" s="6"/>
      <c r="AI17" s="5">
        <v>0</v>
      </c>
      <c r="AK17" s="9">
        <v>0</v>
      </c>
    </row>
    <row r="18" spans="1:37">
      <c r="A18" s="1" t="s">
        <v>94</v>
      </c>
      <c r="C18" s="6" t="s">
        <v>72</v>
      </c>
      <c r="D18" s="6"/>
      <c r="E18" s="6" t="s">
        <v>72</v>
      </c>
      <c r="F18" s="6"/>
      <c r="G18" s="6" t="s">
        <v>95</v>
      </c>
      <c r="H18" s="6"/>
      <c r="I18" s="6" t="s">
        <v>87</v>
      </c>
      <c r="J18" s="6"/>
      <c r="K18" s="5">
        <v>0</v>
      </c>
      <c r="L18" s="6"/>
      <c r="M18" s="5">
        <v>0</v>
      </c>
      <c r="N18" s="6"/>
      <c r="O18" s="5">
        <v>100000</v>
      </c>
      <c r="P18" s="6"/>
      <c r="Q18" s="5">
        <v>89656247250</v>
      </c>
      <c r="R18" s="6"/>
      <c r="S18" s="5">
        <v>95557677031</v>
      </c>
      <c r="T18" s="6"/>
      <c r="U18" s="5">
        <v>0</v>
      </c>
      <c r="V18" s="6"/>
      <c r="W18" s="5">
        <v>0</v>
      </c>
      <c r="X18" s="6"/>
      <c r="Y18" s="5">
        <v>40906</v>
      </c>
      <c r="Z18" s="6"/>
      <c r="AA18" s="5">
        <v>39993091100</v>
      </c>
      <c r="AB18" s="6"/>
      <c r="AC18" s="5">
        <v>59094</v>
      </c>
      <c r="AD18" s="6"/>
      <c r="AE18" s="5">
        <v>977860</v>
      </c>
      <c r="AF18" s="6"/>
      <c r="AG18" s="5">
        <v>52981462750</v>
      </c>
      <c r="AH18" s="6"/>
      <c r="AI18" s="5">
        <v>57775185189</v>
      </c>
      <c r="AK18" s="9">
        <v>1.109509194136315E-2</v>
      </c>
    </row>
    <row r="19" spans="1:37">
      <c r="A19" s="1" t="s">
        <v>96</v>
      </c>
      <c r="C19" s="6" t="s">
        <v>72</v>
      </c>
      <c r="D19" s="6"/>
      <c r="E19" s="6" t="s">
        <v>72</v>
      </c>
      <c r="F19" s="6"/>
      <c r="G19" s="6" t="s">
        <v>93</v>
      </c>
      <c r="H19" s="6"/>
      <c r="I19" s="6" t="s">
        <v>89</v>
      </c>
      <c r="J19" s="6"/>
      <c r="K19" s="5">
        <v>0</v>
      </c>
      <c r="L19" s="6"/>
      <c r="M19" s="5">
        <v>0</v>
      </c>
      <c r="N19" s="6"/>
      <c r="O19" s="5">
        <v>115000</v>
      </c>
      <c r="P19" s="6"/>
      <c r="Q19" s="5">
        <v>98197244741</v>
      </c>
      <c r="R19" s="6"/>
      <c r="S19" s="5">
        <v>107965427718</v>
      </c>
      <c r="T19" s="6"/>
      <c r="U19" s="5">
        <v>0</v>
      </c>
      <c r="V19" s="6"/>
      <c r="W19" s="5">
        <v>0</v>
      </c>
      <c r="X19" s="6"/>
      <c r="Y19" s="5">
        <v>93515</v>
      </c>
      <c r="Z19" s="6"/>
      <c r="AA19" s="5">
        <v>88042175522</v>
      </c>
      <c r="AB19" s="6"/>
      <c r="AC19" s="5">
        <v>21485</v>
      </c>
      <c r="AD19" s="6"/>
      <c r="AE19" s="5">
        <v>960100</v>
      </c>
      <c r="AF19" s="6"/>
      <c r="AG19" s="5">
        <v>18345806985</v>
      </c>
      <c r="AH19" s="6"/>
      <c r="AI19" s="5">
        <v>20624009720</v>
      </c>
      <c r="AK19" s="9">
        <v>3.9606153280930378E-3</v>
      </c>
    </row>
    <row r="20" spans="1:37">
      <c r="A20" s="1" t="s">
        <v>97</v>
      </c>
      <c r="C20" s="6" t="s">
        <v>72</v>
      </c>
      <c r="D20" s="6"/>
      <c r="E20" s="6" t="s">
        <v>72</v>
      </c>
      <c r="F20" s="6"/>
      <c r="G20" s="6" t="s">
        <v>95</v>
      </c>
      <c r="H20" s="6"/>
      <c r="I20" s="6" t="s">
        <v>87</v>
      </c>
      <c r="J20" s="6"/>
      <c r="K20" s="5">
        <v>0</v>
      </c>
      <c r="L20" s="6"/>
      <c r="M20" s="5">
        <v>0</v>
      </c>
      <c r="N20" s="6"/>
      <c r="O20" s="5">
        <v>110000</v>
      </c>
      <c r="P20" s="6"/>
      <c r="Q20" s="5">
        <v>101339966383</v>
      </c>
      <c r="R20" s="6"/>
      <c r="S20" s="5">
        <v>105140939750</v>
      </c>
      <c r="T20" s="6"/>
      <c r="U20" s="5">
        <v>0</v>
      </c>
      <c r="V20" s="6"/>
      <c r="W20" s="5">
        <v>0</v>
      </c>
      <c r="X20" s="6"/>
      <c r="Y20" s="5">
        <v>25633</v>
      </c>
      <c r="Z20" s="6"/>
      <c r="AA20" s="5">
        <v>24995077395</v>
      </c>
      <c r="AB20" s="6"/>
      <c r="AC20" s="5">
        <v>84367</v>
      </c>
      <c r="AD20" s="6"/>
      <c r="AE20" s="5">
        <v>977930</v>
      </c>
      <c r="AF20" s="6"/>
      <c r="AG20" s="5">
        <v>77724990398</v>
      </c>
      <c r="AH20" s="6"/>
      <c r="AI20" s="5">
        <v>82490066275</v>
      </c>
      <c r="AK20" s="9">
        <v>1.5841314338954627E-2</v>
      </c>
    </row>
    <row r="21" spans="1:37">
      <c r="A21" s="1" t="s">
        <v>98</v>
      </c>
      <c r="C21" s="6" t="s">
        <v>72</v>
      </c>
      <c r="D21" s="6"/>
      <c r="E21" s="6" t="s">
        <v>72</v>
      </c>
      <c r="F21" s="6"/>
      <c r="G21" s="6" t="s">
        <v>99</v>
      </c>
      <c r="H21" s="6"/>
      <c r="I21" s="6" t="s">
        <v>100</v>
      </c>
      <c r="J21" s="6"/>
      <c r="K21" s="5">
        <v>0</v>
      </c>
      <c r="L21" s="6"/>
      <c r="M21" s="5">
        <v>0</v>
      </c>
      <c r="N21" s="6"/>
      <c r="O21" s="5">
        <v>145636</v>
      </c>
      <c r="P21" s="6"/>
      <c r="Q21" s="5">
        <v>121970554552</v>
      </c>
      <c r="R21" s="6"/>
      <c r="S21" s="5">
        <v>133969571773</v>
      </c>
      <c r="T21" s="6"/>
      <c r="U21" s="5">
        <v>0</v>
      </c>
      <c r="V21" s="6"/>
      <c r="W21" s="5">
        <v>0</v>
      </c>
      <c r="X21" s="6"/>
      <c r="Y21" s="5">
        <v>10000</v>
      </c>
      <c r="Z21" s="6"/>
      <c r="AA21" s="5">
        <v>9331708322</v>
      </c>
      <c r="AB21" s="6"/>
      <c r="AC21" s="5">
        <v>135636</v>
      </c>
      <c r="AD21" s="6"/>
      <c r="AE21" s="5">
        <v>940450</v>
      </c>
      <c r="AF21" s="6"/>
      <c r="AG21" s="5">
        <v>113595526774</v>
      </c>
      <c r="AH21" s="6"/>
      <c r="AI21" s="5">
        <v>127535756153</v>
      </c>
      <c r="AK21" s="9">
        <v>2.4491846035626666E-2</v>
      </c>
    </row>
    <row r="22" spans="1:37">
      <c r="A22" s="1" t="s">
        <v>101</v>
      </c>
      <c r="C22" s="6" t="s">
        <v>72</v>
      </c>
      <c r="D22" s="6"/>
      <c r="E22" s="6" t="s">
        <v>72</v>
      </c>
      <c r="F22" s="6"/>
      <c r="G22" s="6" t="s">
        <v>102</v>
      </c>
      <c r="H22" s="6"/>
      <c r="I22" s="6" t="s">
        <v>103</v>
      </c>
      <c r="J22" s="6"/>
      <c r="K22" s="5">
        <v>0</v>
      </c>
      <c r="L22" s="6"/>
      <c r="M22" s="5">
        <v>0</v>
      </c>
      <c r="N22" s="6"/>
      <c r="O22" s="5">
        <v>59500</v>
      </c>
      <c r="P22" s="6"/>
      <c r="Q22" s="5">
        <v>50008697430</v>
      </c>
      <c r="R22" s="6"/>
      <c r="S22" s="5">
        <v>53425479876</v>
      </c>
      <c r="T22" s="6"/>
      <c r="U22" s="5">
        <v>0</v>
      </c>
      <c r="V22" s="6"/>
      <c r="W22" s="5">
        <v>0</v>
      </c>
      <c r="X22" s="6"/>
      <c r="Y22" s="5">
        <v>10978</v>
      </c>
      <c r="Z22" s="6"/>
      <c r="AA22" s="5">
        <v>9998816049</v>
      </c>
      <c r="AB22" s="6"/>
      <c r="AC22" s="5">
        <v>48522</v>
      </c>
      <c r="AD22" s="6"/>
      <c r="AE22" s="5">
        <v>910970</v>
      </c>
      <c r="AF22" s="6"/>
      <c r="AG22" s="5">
        <v>40781882634</v>
      </c>
      <c r="AH22" s="6"/>
      <c r="AI22" s="5">
        <v>44194074711</v>
      </c>
      <c r="AK22" s="9">
        <v>8.4869883251429881E-3</v>
      </c>
    </row>
    <row r="23" spans="1:37">
      <c r="A23" s="1" t="s">
        <v>104</v>
      </c>
      <c r="C23" s="6" t="s">
        <v>72</v>
      </c>
      <c r="D23" s="6"/>
      <c r="E23" s="6" t="s">
        <v>72</v>
      </c>
      <c r="F23" s="6"/>
      <c r="G23" s="6" t="s">
        <v>105</v>
      </c>
      <c r="H23" s="6"/>
      <c r="I23" s="6" t="s">
        <v>106</v>
      </c>
      <c r="J23" s="6"/>
      <c r="K23" s="5">
        <v>15</v>
      </c>
      <c r="L23" s="6"/>
      <c r="M23" s="5">
        <v>15</v>
      </c>
      <c r="N23" s="6"/>
      <c r="O23" s="5">
        <v>3164</v>
      </c>
      <c r="P23" s="6"/>
      <c r="Q23" s="5">
        <v>2970928394</v>
      </c>
      <c r="R23" s="6"/>
      <c r="S23" s="5">
        <v>3029012531</v>
      </c>
      <c r="T23" s="6"/>
      <c r="U23" s="5">
        <v>0</v>
      </c>
      <c r="V23" s="6"/>
      <c r="W23" s="5">
        <v>0</v>
      </c>
      <c r="X23" s="6"/>
      <c r="Y23" s="5">
        <v>0</v>
      </c>
      <c r="Z23" s="6"/>
      <c r="AA23" s="5">
        <v>0</v>
      </c>
      <c r="AB23" s="6"/>
      <c r="AC23" s="5">
        <v>3164</v>
      </c>
      <c r="AD23" s="6"/>
      <c r="AE23" s="5">
        <v>968130</v>
      </c>
      <c r="AF23" s="6"/>
      <c r="AG23" s="5">
        <v>2970928394</v>
      </c>
      <c r="AH23" s="6"/>
      <c r="AI23" s="5">
        <v>3062608121</v>
      </c>
      <c r="AK23" s="9">
        <v>5.8814036807847364E-4</v>
      </c>
    </row>
    <row r="24" spans="1:37">
      <c r="A24" s="1" t="s">
        <v>107</v>
      </c>
      <c r="C24" s="6" t="s">
        <v>72</v>
      </c>
      <c r="D24" s="6"/>
      <c r="E24" s="6" t="s">
        <v>72</v>
      </c>
      <c r="F24" s="6"/>
      <c r="G24" s="6" t="s">
        <v>108</v>
      </c>
      <c r="H24" s="6"/>
      <c r="I24" s="6" t="s">
        <v>109</v>
      </c>
      <c r="J24" s="6"/>
      <c r="K24" s="5">
        <v>17</v>
      </c>
      <c r="L24" s="6"/>
      <c r="M24" s="5">
        <v>17</v>
      </c>
      <c r="N24" s="6"/>
      <c r="O24" s="5">
        <v>100000</v>
      </c>
      <c r="P24" s="6"/>
      <c r="Q24" s="5">
        <v>97753554312</v>
      </c>
      <c r="R24" s="6"/>
      <c r="S24" s="5">
        <v>98632119687</v>
      </c>
      <c r="T24" s="6"/>
      <c r="U24" s="5">
        <v>0</v>
      </c>
      <c r="V24" s="6"/>
      <c r="W24" s="5">
        <v>0</v>
      </c>
      <c r="X24" s="6"/>
      <c r="Y24" s="5">
        <v>0</v>
      </c>
      <c r="Z24" s="6"/>
      <c r="AA24" s="5">
        <v>0</v>
      </c>
      <c r="AB24" s="6"/>
      <c r="AC24" s="5">
        <v>100000</v>
      </c>
      <c r="AD24" s="6"/>
      <c r="AE24" s="5">
        <v>998250</v>
      </c>
      <c r="AF24" s="6"/>
      <c r="AG24" s="5">
        <v>97753554312</v>
      </c>
      <c r="AH24" s="6"/>
      <c r="AI24" s="5">
        <v>99806906718</v>
      </c>
      <c r="AK24" s="9">
        <v>1.9166824005786145E-2</v>
      </c>
    </row>
    <row r="25" spans="1:37" ht="24.75" thickBot="1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3">
        <f>SUM(Q9:Q24)</f>
        <v>1779738477801</v>
      </c>
      <c r="R25" s="6"/>
      <c r="S25" s="13">
        <f>SUM(S9:S24)</f>
        <v>1943147287668</v>
      </c>
      <c r="T25" s="6"/>
      <c r="U25" s="6"/>
      <c r="V25" s="6"/>
      <c r="W25" s="13">
        <f>SUM(W9:W24)</f>
        <v>0</v>
      </c>
      <c r="X25" s="6"/>
      <c r="Y25" s="6"/>
      <c r="Z25" s="6"/>
      <c r="AA25" s="13">
        <f>SUM(AA9:AA24)</f>
        <v>855487909295</v>
      </c>
      <c r="AB25" s="6"/>
      <c r="AC25" s="6"/>
      <c r="AD25" s="6"/>
      <c r="AE25" s="6"/>
      <c r="AF25" s="6"/>
      <c r="AG25" s="13">
        <f>SUM(AG9:AG24)</f>
        <v>1030323378377</v>
      </c>
      <c r="AH25" s="6"/>
      <c r="AI25" s="13">
        <f>SUM(AI9:AI24)</f>
        <v>1120057162873</v>
      </c>
      <c r="AK25" s="11">
        <f>SUM(AK9:AK24)</f>
        <v>0.2150947186236685</v>
      </c>
    </row>
    <row r="26" spans="1:37" ht="24.75" thickTop="1"/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9" sqref="S8:S9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111</v>
      </c>
      <c r="C6" s="19" t="s">
        <v>112</v>
      </c>
      <c r="D6" s="19" t="s">
        <v>112</v>
      </c>
      <c r="E6" s="19" t="s">
        <v>112</v>
      </c>
      <c r="F6" s="19" t="s">
        <v>112</v>
      </c>
      <c r="G6" s="19" t="s">
        <v>112</v>
      </c>
      <c r="H6" s="19" t="s">
        <v>112</v>
      </c>
      <c r="I6" s="19" t="s">
        <v>112</v>
      </c>
      <c r="K6" s="19" t="s">
        <v>145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111</v>
      </c>
      <c r="C7" s="19" t="s">
        <v>113</v>
      </c>
      <c r="E7" s="19" t="s">
        <v>114</v>
      </c>
      <c r="G7" s="19" t="s">
        <v>115</v>
      </c>
      <c r="I7" s="19" t="s">
        <v>69</v>
      </c>
      <c r="K7" s="19" t="s">
        <v>116</v>
      </c>
      <c r="M7" s="19" t="s">
        <v>117</v>
      </c>
      <c r="O7" s="19" t="s">
        <v>118</v>
      </c>
      <c r="Q7" s="19" t="s">
        <v>116</v>
      </c>
      <c r="S7" s="19" t="s">
        <v>110</v>
      </c>
    </row>
    <row r="8" spans="1:19">
      <c r="A8" s="1" t="s">
        <v>119</v>
      </c>
      <c r="C8" s="6" t="s">
        <v>120</v>
      </c>
      <c r="D8" s="6"/>
      <c r="E8" s="6" t="s">
        <v>121</v>
      </c>
      <c r="F8" s="6"/>
      <c r="G8" s="6" t="s">
        <v>122</v>
      </c>
      <c r="H8" s="6"/>
      <c r="I8" s="5">
        <v>5</v>
      </c>
      <c r="J8" s="6"/>
      <c r="K8" s="5">
        <v>1367004267</v>
      </c>
      <c r="L8" s="6"/>
      <c r="M8" s="5">
        <v>41370531368</v>
      </c>
      <c r="N8" s="6"/>
      <c r="O8" s="5">
        <v>42001009800</v>
      </c>
      <c r="P8" s="6"/>
      <c r="Q8" s="5">
        <v>736525835</v>
      </c>
      <c r="R8" s="6"/>
      <c r="S8" s="9">
        <v>1.4144172502055647E-4</v>
      </c>
    </row>
    <row r="9" spans="1:19">
      <c r="A9" s="1" t="s">
        <v>123</v>
      </c>
      <c r="C9" s="6" t="s">
        <v>124</v>
      </c>
      <c r="D9" s="6"/>
      <c r="E9" s="6" t="s">
        <v>121</v>
      </c>
      <c r="F9" s="6"/>
      <c r="G9" s="6" t="s">
        <v>125</v>
      </c>
      <c r="H9" s="6"/>
      <c r="I9" s="5">
        <v>5</v>
      </c>
      <c r="J9" s="6"/>
      <c r="K9" s="5">
        <v>158895026504</v>
      </c>
      <c r="L9" s="6"/>
      <c r="M9" s="5">
        <v>1063998964505</v>
      </c>
      <c r="N9" s="6"/>
      <c r="O9" s="5">
        <v>812086228781</v>
      </c>
      <c r="P9" s="6"/>
      <c r="Q9" s="5">
        <v>410807762228</v>
      </c>
      <c r="R9" s="6"/>
      <c r="S9" s="9">
        <v>7.8891134268715662E-2</v>
      </c>
    </row>
    <row r="10" spans="1:19" ht="24.75" thickBot="1">
      <c r="C10" s="6"/>
      <c r="D10" s="6"/>
      <c r="E10" s="6"/>
      <c r="F10" s="6"/>
      <c r="G10" s="6"/>
      <c r="H10" s="6"/>
      <c r="I10" s="6"/>
      <c r="J10" s="6"/>
      <c r="K10" s="13">
        <f>SUM(K8:K9)</f>
        <v>160262030771</v>
      </c>
      <c r="L10" s="6"/>
      <c r="M10" s="13">
        <f>SUM(M8:M9)</f>
        <v>1105369495873</v>
      </c>
      <c r="N10" s="6"/>
      <c r="O10" s="13">
        <f>SUM(O8:O9)</f>
        <v>854087238581</v>
      </c>
      <c r="P10" s="6"/>
      <c r="Q10" s="13">
        <f>SUM(Q8:Q9)</f>
        <v>411544288063</v>
      </c>
      <c r="R10" s="6"/>
      <c r="S10" s="15">
        <f>SUM(S8:S9)</f>
        <v>7.9032575993736212E-2</v>
      </c>
    </row>
    <row r="11" spans="1:19" ht="24.75" thickTop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</sheetData>
  <mergeCells count="17"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I24" sqref="I24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127</v>
      </c>
      <c r="B6" s="19" t="s">
        <v>127</v>
      </c>
      <c r="C6" s="19" t="s">
        <v>127</v>
      </c>
      <c r="D6" s="19" t="s">
        <v>127</v>
      </c>
      <c r="E6" s="19" t="s">
        <v>127</v>
      </c>
      <c r="F6" s="19" t="s">
        <v>127</v>
      </c>
      <c r="G6" s="19" t="s">
        <v>127</v>
      </c>
      <c r="I6" s="19" t="s">
        <v>128</v>
      </c>
      <c r="J6" s="19" t="s">
        <v>128</v>
      </c>
      <c r="K6" s="19" t="s">
        <v>128</v>
      </c>
      <c r="L6" s="19" t="s">
        <v>128</v>
      </c>
      <c r="M6" s="19" t="s">
        <v>128</v>
      </c>
      <c r="O6" s="19" t="s">
        <v>129</v>
      </c>
      <c r="P6" s="19" t="s">
        <v>129</v>
      </c>
      <c r="Q6" s="19" t="s">
        <v>129</v>
      </c>
      <c r="R6" s="19" t="s">
        <v>129</v>
      </c>
      <c r="S6" s="19" t="s">
        <v>129</v>
      </c>
    </row>
    <row r="7" spans="1:19" ht="24.75">
      <c r="A7" s="19" t="s">
        <v>130</v>
      </c>
      <c r="C7" s="19" t="s">
        <v>131</v>
      </c>
      <c r="E7" s="19" t="s">
        <v>68</v>
      </c>
      <c r="G7" s="19" t="s">
        <v>69</v>
      </c>
      <c r="I7" s="19" t="s">
        <v>132</v>
      </c>
      <c r="K7" s="19" t="s">
        <v>133</v>
      </c>
      <c r="M7" s="19" t="s">
        <v>134</v>
      </c>
      <c r="O7" s="19" t="s">
        <v>132</v>
      </c>
      <c r="Q7" s="19" t="s">
        <v>133</v>
      </c>
      <c r="S7" s="19" t="s">
        <v>134</v>
      </c>
    </row>
    <row r="8" spans="1:19">
      <c r="A8" s="1" t="s">
        <v>135</v>
      </c>
      <c r="C8" s="6" t="s">
        <v>190</v>
      </c>
      <c r="D8" s="6"/>
      <c r="E8" s="6" t="s">
        <v>136</v>
      </c>
      <c r="F8" s="6"/>
      <c r="G8" s="5">
        <v>18</v>
      </c>
      <c r="H8" s="6"/>
      <c r="I8" s="5">
        <v>0</v>
      </c>
      <c r="J8" s="6"/>
      <c r="K8" s="6">
        <v>0</v>
      </c>
      <c r="L8" s="6"/>
      <c r="M8" s="5">
        <v>0</v>
      </c>
      <c r="N8" s="6"/>
      <c r="O8" s="5">
        <v>685331507</v>
      </c>
      <c r="P8" s="6"/>
      <c r="Q8" s="5">
        <v>0</v>
      </c>
      <c r="R8" s="6"/>
      <c r="S8" s="5">
        <v>685331507</v>
      </c>
    </row>
    <row r="9" spans="1:19">
      <c r="A9" s="1" t="s">
        <v>104</v>
      </c>
      <c r="C9" s="6" t="s">
        <v>190</v>
      </c>
      <c r="D9" s="6"/>
      <c r="E9" s="6" t="s">
        <v>106</v>
      </c>
      <c r="F9" s="6"/>
      <c r="G9" s="5">
        <v>15</v>
      </c>
      <c r="H9" s="6"/>
      <c r="I9" s="5">
        <v>39399902</v>
      </c>
      <c r="J9" s="6"/>
      <c r="K9" s="6">
        <v>0</v>
      </c>
      <c r="L9" s="6"/>
      <c r="M9" s="5">
        <v>39399902</v>
      </c>
      <c r="N9" s="6"/>
      <c r="O9" s="5">
        <v>3998533940</v>
      </c>
      <c r="P9" s="6"/>
      <c r="Q9" s="5">
        <v>0</v>
      </c>
      <c r="R9" s="6"/>
      <c r="S9" s="5">
        <v>3998533940</v>
      </c>
    </row>
    <row r="10" spans="1:19">
      <c r="A10" s="1" t="s">
        <v>107</v>
      </c>
      <c r="C10" s="6" t="s">
        <v>190</v>
      </c>
      <c r="D10" s="6"/>
      <c r="E10" s="6" t="s">
        <v>109</v>
      </c>
      <c r="F10" s="6"/>
      <c r="G10" s="5">
        <v>17</v>
      </c>
      <c r="H10" s="6"/>
      <c r="I10" s="5">
        <v>1530347406</v>
      </c>
      <c r="J10" s="6"/>
      <c r="K10" s="6">
        <v>0</v>
      </c>
      <c r="L10" s="6"/>
      <c r="M10" s="5">
        <v>1530347406</v>
      </c>
      <c r="N10" s="6"/>
      <c r="O10" s="5">
        <v>5332739276</v>
      </c>
      <c r="P10" s="6"/>
      <c r="Q10" s="5">
        <v>0</v>
      </c>
      <c r="R10" s="6"/>
      <c r="S10" s="5">
        <v>5332739276</v>
      </c>
    </row>
    <row r="11" spans="1:19">
      <c r="A11" s="1" t="s">
        <v>119</v>
      </c>
      <c r="C11" s="5">
        <v>17</v>
      </c>
      <c r="D11" s="6"/>
      <c r="E11" s="6" t="s">
        <v>190</v>
      </c>
      <c r="F11" s="6"/>
      <c r="G11" s="5">
        <v>5</v>
      </c>
      <c r="H11" s="6"/>
      <c r="I11" s="5">
        <v>266278</v>
      </c>
      <c r="J11" s="6"/>
      <c r="K11" s="5">
        <v>0</v>
      </c>
      <c r="L11" s="6"/>
      <c r="M11" s="5">
        <v>266278</v>
      </c>
      <c r="N11" s="6"/>
      <c r="O11" s="5">
        <v>2261024</v>
      </c>
      <c r="P11" s="6"/>
      <c r="Q11" s="5">
        <v>0</v>
      </c>
      <c r="R11" s="6"/>
      <c r="S11" s="5">
        <v>2261024</v>
      </c>
    </row>
    <row r="12" spans="1:19">
      <c r="A12" s="1" t="s">
        <v>123</v>
      </c>
      <c r="C12" s="5">
        <v>17</v>
      </c>
      <c r="D12" s="6"/>
      <c r="E12" s="6" t="s">
        <v>190</v>
      </c>
      <c r="F12" s="6"/>
      <c r="G12" s="5">
        <v>5</v>
      </c>
      <c r="H12" s="6"/>
      <c r="I12" s="5">
        <v>3130243</v>
      </c>
      <c r="J12" s="6"/>
      <c r="K12" s="5">
        <v>0</v>
      </c>
      <c r="L12" s="6"/>
      <c r="M12" s="5">
        <v>3130243</v>
      </c>
      <c r="N12" s="6"/>
      <c r="O12" s="5">
        <v>602827161</v>
      </c>
      <c r="P12" s="6"/>
      <c r="Q12" s="5">
        <v>0</v>
      </c>
      <c r="R12" s="6"/>
      <c r="S12" s="5">
        <v>602827161</v>
      </c>
    </row>
    <row r="13" spans="1:19" ht="24.75" thickBot="1">
      <c r="C13" s="6"/>
      <c r="D13" s="6"/>
      <c r="E13" s="6"/>
      <c r="F13" s="6"/>
      <c r="G13" s="6"/>
      <c r="H13" s="6"/>
      <c r="I13" s="13">
        <f>SUM(I8:I12)</f>
        <v>1573143829</v>
      </c>
      <c r="J13" s="6"/>
      <c r="K13" s="12">
        <f>SUM(K8:K12)</f>
        <v>0</v>
      </c>
      <c r="L13" s="6"/>
      <c r="M13" s="13">
        <f>SUM(M8:M12)</f>
        <v>1573143829</v>
      </c>
      <c r="N13" s="6"/>
      <c r="O13" s="13">
        <f>SUM(O8:O12)</f>
        <v>10621692908</v>
      </c>
      <c r="P13" s="6"/>
      <c r="Q13" s="13">
        <f>SUM(Q8:Q12)</f>
        <v>0</v>
      </c>
      <c r="R13" s="6"/>
      <c r="S13" s="13">
        <f>SUM(S8:S12)</f>
        <v>10621692908</v>
      </c>
    </row>
    <row r="14" spans="1:19" ht="24.75" thickTop="1">
      <c r="C14" s="6"/>
      <c r="D14" s="6"/>
      <c r="E14" s="6"/>
      <c r="F14" s="6"/>
      <c r="G14" s="6"/>
      <c r="H14" s="6"/>
      <c r="I14" s="6"/>
      <c r="J14" s="6"/>
      <c r="K14" s="6"/>
      <c r="L14" s="6"/>
      <c r="M14" s="5"/>
      <c r="N14" s="5"/>
      <c r="O14" s="5"/>
      <c r="P14" s="5"/>
      <c r="Q14" s="5"/>
      <c r="R14" s="5"/>
      <c r="S14" s="5"/>
    </row>
    <row r="17" spans="13:19">
      <c r="M17" s="3"/>
      <c r="N17" s="3"/>
      <c r="O17" s="3"/>
      <c r="P17" s="3"/>
      <c r="Q17" s="3"/>
      <c r="R17" s="3"/>
      <c r="S17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7"/>
  <sheetViews>
    <sheetView rightToLeft="1" topLeftCell="A10" workbookViewId="0">
      <selection activeCell="G30" sqref="G30"/>
    </sheetView>
  </sheetViews>
  <sheetFormatPr defaultRowHeight="24"/>
  <cols>
    <col min="1" max="1" width="30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19" t="s">
        <v>137</v>
      </c>
      <c r="D6" s="19" t="s">
        <v>137</v>
      </c>
      <c r="E6" s="19" t="s">
        <v>137</v>
      </c>
      <c r="F6" s="19" t="s">
        <v>137</v>
      </c>
      <c r="G6" s="19" t="s">
        <v>137</v>
      </c>
      <c r="I6" s="19" t="s">
        <v>128</v>
      </c>
      <c r="J6" s="19" t="s">
        <v>128</v>
      </c>
      <c r="K6" s="19" t="s">
        <v>128</v>
      </c>
      <c r="L6" s="19" t="s">
        <v>128</v>
      </c>
      <c r="M6" s="19" t="s">
        <v>128</v>
      </c>
      <c r="O6" s="19" t="s">
        <v>129</v>
      </c>
      <c r="P6" s="19" t="s">
        <v>129</v>
      </c>
      <c r="Q6" s="19" t="s">
        <v>129</v>
      </c>
      <c r="R6" s="19" t="s">
        <v>129</v>
      </c>
      <c r="S6" s="19" t="s">
        <v>129</v>
      </c>
    </row>
    <row r="7" spans="1:19" ht="24.75">
      <c r="A7" s="19" t="s">
        <v>3</v>
      </c>
      <c r="C7" s="19" t="s">
        <v>138</v>
      </c>
      <c r="E7" s="19" t="s">
        <v>139</v>
      </c>
      <c r="G7" s="19" t="s">
        <v>140</v>
      </c>
      <c r="I7" s="19" t="s">
        <v>141</v>
      </c>
      <c r="K7" s="19" t="s">
        <v>133</v>
      </c>
      <c r="M7" s="19" t="s">
        <v>142</v>
      </c>
      <c r="O7" s="19" t="s">
        <v>141</v>
      </c>
      <c r="Q7" s="19" t="s">
        <v>133</v>
      </c>
      <c r="S7" s="19" t="s">
        <v>142</v>
      </c>
    </row>
    <row r="8" spans="1:19">
      <c r="A8" s="1" t="s">
        <v>32</v>
      </c>
      <c r="C8" s="6" t="s">
        <v>143</v>
      </c>
      <c r="D8" s="6"/>
      <c r="E8" s="5">
        <v>3500000</v>
      </c>
      <c r="F8" s="6"/>
      <c r="G8" s="5">
        <v>530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1855000000</v>
      </c>
      <c r="P8" s="6"/>
      <c r="Q8" s="5">
        <v>204603900</v>
      </c>
      <c r="R8" s="6"/>
      <c r="S8" s="5">
        <v>1650396100</v>
      </c>
    </row>
    <row r="9" spans="1:19">
      <c r="A9" s="1" t="s">
        <v>43</v>
      </c>
      <c r="C9" s="6" t="s">
        <v>144</v>
      </c>
      <c r="D9" s="6"/>
      <c r="E9" s="5">
        <v>5768758</v>
      </c>
      <c r="F9" s="6"/>
      <c r="G9" s="5">
        <v>750</v>
      </c>
      <c r="H9" s="6"/>
      <c r="I9" s="5">
        <v>0</v>
      </c>
      <c r="J9" s="6"/>
      <c r="K9" s="5">
        <v>0</v>
      </c>
      <c r="L9" s="6"/>
      <c r="M9" s="5">
        <v>0</v>
      </c>
      <c r="N9" s="6"/>
      <c r="O9" s="5">
        <v>4326568500</v>
      </c>
      <c r="P9" s="6"/>
      <c r="Q9" s="5">
        <v>253847668</v>
      </c>
      <c r="R9" s="6"/>
      <c r="S9" s="5">
        <v>4072720832</v>
      </c>
    </row>
    <row r="10" spans="1:19">
      <c r="A10" s="1" t="s">
        <v>23</v>
      </c>
      <c r="C10" s="6" t="s">
        <v>145</v>
      </c>
      <c r="D10" s="6"/>
      <c r="E10" s="5">
        <v>409979</v>
      </c>
      <c r="F10" s="6"/>
      <c r="G10" s="5">
        <v>6452</v>
      </c>
      <c r="H10" s="6"/>
      <c r="I10" s="5">
        <v>2645184508</v>
      </c>
      <c r="J10" s="6"/>
      <c r="K10" s="5">
        <v>247934737</v>
      </c>
      <c r="L10" s="6"/>
      <c r="M10" s="5">
        <v>2397249771</v>
      </c>
      <c r="N10" s="6"/>
      <c r="O10" s="5">
        <v>2645184508</v>
      </c>
      <c r="P10" s="6"/>
      <c r="Q10" s="5">
        <v>247934737</v>
      </c>
      <c r="R10" s="6"/>
      <c r="S10" s="5">
        <v>2397249771</v>
      </c>
    </row>
    <row r="11" spans="1:19">
      <c r="A11" s="1" t="s">
        <v>48</v>
      </c>
      <c r="C11" s="6" t="s">
        <v>146</v>
      </c>
      <c r="D11" s="6"/>
      <c r="E11" s="5">
        <v>2286616</v>
      </c>
      <c r="F11" s="6"/>
      <c r="G11" s="5">
        <v>3135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7168541160</v>
      </c>
      <c r="P11" s="6"/>
      <c r="Q11" s="5">
        <v>287495734</v>
      </c>
      <c r="R11" s="6"/>
      <c r="S11" s="5">
        <v>6881045426</v>
      </c>
    </row>
    <row r="12" spans="1:19">
      <c r="A12" s="1" t="s">
        <v>38</v>
      </c>
      <c r="C12" s="6" t="s">
        <v>147</v>
      </c>
      <c r="D12" s="6"/>
      <c r="E12" s="5">
        <v>763725</v>
      </c>
      <c r="F12" s="6"/>
      <c r="G12" s="5">
        <v>5000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3818625000</v>
      </c>
      <c r="P12" s="6"/>
      <c r="Q12" s="5">
        <v>64286616</v>
      </c>
      <c r="R12" s="6"/>
      <c r="S12" s="5">
        <v>3754338384</v>
      </c>
    </row>
    <row r="13" spans="1:19">
      <c r="A13" s="1" t="s">
        <v>36</v>
      </c>
      <c r="C13" s="6" t="s">
        <v>148</v>
      </c>
      <c r="D13" s="6"/>
      <c r="E13" s="5">
        <v>538673</v>
      </c>
      <c r="F13" s="6"/>
      <c r="G13" s="5">
        <v>4200</v>
      </c>
      <c r="H13" s="6"/>
      <c r="I13" s="5">
        <v>0</v>
      </c>
      <c r="J13" s="6"/>
      <c r="K13" s="5">
        <v>0</v>
      </c>
      <c r="L13" s="6"/>
      <c r="M13" s="5">
        <v>0</v>
      </c>
      <c r="N13" s="6"/>
      <c r="O13" s="5">
        <v>2262426600</v>
      </c>
      <c r="P13" s="6"/>
      <c r="Q13" s="5">
        <v>83572487</v>
      </c>
      <c r="R13" s="6"/>
      <c r="S13" s="5">
        <v>2178854113</v>
      </c>
    </row>
    <row r="14" spans="1:19">
      <c r="A14" s="1" t="s">
        <v>18</v>
      </c>
      <c r="C14" s="6" t="s">
        <v>149</v>
      </c>
      <c r="D14" s="6"/>
      <c r="E14" s="5">
        <v>11063968</v>
      </c>
      <c r="F14" s="6"/>
      <c r="G14" s="5">
        <v>900</v>
      </c>
      <c r="H14" s="6"/>
      <c r="I14" s="5">
        <v>0</v>
      </c>
      <c r="J14" s="6"/>
      <c r="K14" s="5">
        <v>0</v>
      </c>
      <c r="L14" s="6"/>
      <c r="M14" s="5">
        <v>0</v>
      </c>
      <c r="N14" s="6"/>
      <c r="O14" s="5">
        <v>9957571200</v>
      </c>
      <c r="P14" s="6"/>
      <c r="Q14" s="5">
        <v>127920117</v>
      </c>
      <c r="R14" s="6"/>
      <c r="S14" s="5">
        <v>9829651083</v>
      </c>
    </row>
    <row r="15" spans="1:19">
      <c r="A15" s="1" t="s">
        <v>37</v>
      </c>
      <c r="C15" s="6" t="s">
        <v>150</v>
      </c>
      <c r="D15" s="6"/>
      <c r="E15" s="5">
        <v>800000</v>
      </c>
      <c r="F15" s="6"/>
      <c r="G15" s="5">
        <v>3370</v>
      </c>
      <c r="H15" s="6"/>
      <c r="I15" s="5">
        <v>0</v>
      </c>
      <c r="J15" s="6"/>
      <c r="K15" s="5">
        <v>0</v>
      </c>
      <c r="L15" s="6"/>
      <c r="M15" s="5">
        <v>0</v>
      </c>
      <c r="N15" s="6"/>
      <c r="O15" s="5">
        <v>2696000000</v>
      </c>
      <c r="P15" s="6"/>
      <c r="Q15" s="5">
        <v>0</v>
      </c>
      <c r="R15" s="6"/>
      <c r="S15" s="5">
        <v>2696000000</v>
      </c>
    </row>
    <row r="16" spans="1:19">
      <c r="A16" s="1" t="s">
        <v>34</v>
      </c>
      <c r="C16" s="6" t="s">
        <v>151</v>
      </c>
      <c r="D16" s="6"/>
      <c r="E16" s="5">
        <v>2580629</v>
      </c>
      <c r="F16" s="6"/>
      <c r="G16" s="5">
        <v>2400</v>
      </c>
      <c r="H16" s="6"/>
      <c r="I16" s="5">
        <v>0</v>
      </c>
      <c r="J16" s="6"/>
      <c r="K16" s="5">
        <v>0</v>
      </c>
      <c r="L16" s="6"/>
      <c r="M16" s="5">
        <v>0</v>
      </c>
      <c r="N16" s="6"/>
      <c r="O16" s="5">
        <v>6193509600</v>
      </c>
      <c r="P16" s="6"/>
      <c r="Q16" s="5">
        <v>0</v>
      </c>
      <c r="R16" s="6"/>
      <c r="S16" s="5">
        <v>6193509600</v>
      </c>
    </row>
    <row r="17" spans="1:19">
      <c r="A17" s="1" t="s">
        <v>46</v>
      </c>
      <c r="C17" s="6" t="s">
        <v>152</v>
      </c>
      <c r="D17" s="6"/>
      <c r="E17" s="5">
        <v>16232265</v>
      </c>
      <c r="F17" s="6"/>
      <c r="G17" s="5">
        <v>600</v>
      </c>
      <c r="H17" s="6"/>
      <c r="I17" s="5">
        <v>0</v>
      </c>
      <c r="J17" s="6"/>
      <c r="K17" s="5">
        <v>0</v>
      </c>
      <c r="L17" s="6"/>
      <c r="M17" s="5">
        <v>0</v>
      </c>
      <c r="N17" s="6"/>
      <c r="O17" s="5">
        <v>9739359000</v>
      </c>
      <c r="P17" s="6"/>
      <c r="Q17" s="5">
        <v>1163083885</v>
      </c>
      <c r="R17" s="6"/>
      <c r="S17" s="5">
        <v>8576275115</v>
      </c>
    </row>
    <row r="18" spans="1:19">
      <c r="A18" s="1" t="s">
        <v>35</v>
      </c>
      <c r="C18" s="6" t="s">
        <v>151</v>
      </c>
      <c r="D18" s="6"/>
      <c r="E18" s="5">
        <v>565843</v>
      </c>
      <c r="F18" s="6"/>
      <c r="G18" s="5">
        <v>6830</v>
      </c>
      <c r="H18" s="6"/>
      <c r="I18" s="5">
        <v>0</v>
      </c>
      <c r="J18" s="6"/>
      <c r="K18" s="5">
        <v>0</v>
      </c>
      <c r="L18" s="6"/>
      <c r="M18" s="5">
        <v>0</v>
      </c>
      <c r="N18" s="6"/>
      <c r="O18" s="5">
        <v>3864707690</v>
      </c>
      <c r="P18" s="6"/>
      <c r="Q18" s="5">
        <v>0</v>
      </c>
      <c r="R18" s="6"/>
      <c r="S18" s="5">
        <v>3864707690</v>
      </c>
    </row>
    <row r="19" spans="1:19">
      <c r="A19" s="1" t="s">
        <v>45</v>
      </c>
      <c r="C19" s="6" t="s">
        <v>153</v>
      </c>
      <c r="D19" s="6"/>
      <c r="E19" s="5">
        <v>4630757</v>
      </c>
      <c r="F19" s="6"/>
      <c r="G19" s="5">
        <v>4290</v>
      </c>
      <c r="H19" s="6"/>
      <c r="I19" s="5">
        <v>0</v>
      </c>
      <c r="J19" s="6"/>
      <c r="K19" s="5">
        <v>0</v>
      </c>
      <c r="L19" s="6"/>
      <c r="M19" s="5">
        <v>0</v>
      </c>
      <c r="N19" s="6"/>
      <c r="O19" s="5">
        <v>19865947530</v>
      </c>
      <c r="P19" s="6"/>
      <c r="Q19" s="5">
        <v>1056425225</v>
      </c>
      <c r="R19" s="6"/>
      <c r="S19" s="5">
        <v>18809522305</v>
      </c>
    </row>
    <row r="20" spans="1:19">
      <c r="A20" s="1" t="s">
        <v>15</v>
      </c>
      <c r="C20" s="6" t="s">
        <v>4</v>
      </c>
      <c r="D20" s="6"/>
      <c r="E20" s="5">
        <v>37818127</v>
      </c>
      <c r="F20" s="6"/>
      <c r="G20" s="5">
        <v>200</v>
      </c>
      <c r="H20" s="6"/>
      <c r="I20" s="5">
        <v>0</v>
      </c>
      <c r="J20" s="6"/>
      <c r="K20" s="5">
        <v>0</v>
      </c>
      <c r="L20" s="6"/>
      <c r="M20" s="5">
        <v>0</v>
      </c>
      <c r="N20" s="6"/>
      <c r="O20" s="5">
        <v>7563625400</v>
      </c>
      <c r="P20" s="6"/>
      <c r="Q20" s="5">
        <v>0</v>
      </c>
      <c r="R20" s="6"/>
      <c r="S20" s="5">
        <v>7563625400</v>
      </c>
    </row>
    <row r="21" spans="1:19">
      <c r="A21" s="1" t="s">
        <v>40</v>
      </c>
      <c r="C21" s="6" t="s">
        <v>144</v>
      </c>
      <c r="D21" s="6"/>
      <c r="E21" s="5">
        <v>5159728</v>
      </c>
      <c r="F21" s="6"/>
      <c r="G21" s="5">
        <v>3300</v>
      </c>
      <c r="H21" s="6"/>
      <c r="I21" s="5">
        <v>0</v>
      </c>
      <c r="J21" s="6"/>
      <c r="K21" s="5">
        <v>0</v>
      </c>
      <c r="L21" s="6"/>
      <c r="M21" s="5">
        <v>0</v>
      </c>
      <c r="N21" s="6"/>
      <c r="O21" s="5">
        <v>17027102400</v>
      </c>
      <c r="P21" s="6"/>
      <c r="Q21" s="5">
        <v>0</v>
      </c>
      <c r="R21" s="6"/>
      <c r="S21" s="5">
        <v>17027102400</v>
      </c>
    </row>
    <row r="22" spans="1:19">
      <c r="A22" s="1" t="s">
        <v>24</v>
      </c>
      <c r="C22" s="6" t="s">
        <v>154</v>
      </c>
      <c r="D22" s="6"/>
      <c r="E22" s="5">
        <v>670256</v>
      </c>
      <c r="F22" s="6"/>
      <c r="G22" s="5">
        <v>2592</v>
      </c>
      <c r="H22" s="6"/>
      <c r="I22" s="5">
        <v>0</v>
      </c>
      <c r="J22" s="6"/>
      <c r="K22" s="5">
        <v>0</v>
      </c>
      <c r="L22" s="6"/>
      <c r="M22" s="5">
        <v>0</v>
      </c>
      <c r="N22" s="6"/>
      <c r="O22" s="5">
        <v>1737303552</v>
      </c>
      <c r="P22" s="6"/>
      <c r="Q22" s="5">
        <v>167709996</v>
      </c>
      <c r="R22" s="6"/>
      <c r="S22" s="5">
        <v>1569593556</v>
      </c>
    </row>
    <row r="23" spans="1:19">
      <c r="A23" s="1" t="s">
        <v>29</v>
      </c>
      <c r="C23" s="6" t="s">
        <v>155</v>
      </c>
      <c r="D23" s="6"/>
      <c r="E23" s="5">
        <v>514938</v>
      </c>
      <c r="F23" s="6"/>
      <c r="G23" s="5">
        <v>2400</v>
      </c>
      <c r="H23" s="6"/>
      <c r="I23" s="5">
        <v>1235851200</v>
      </c>
      <c r="J23" s="6"/>
      <c r="K23" s="5">
        <v>72509645</v>
      </c>
      <c r="L23" s="6"/>
      <c r="M23" s="5">
        <v>1163341555</v>
      </c>
      <c r="N23" s="6"/>
      <c r="O23" s="5">
        <v>1235851200</v>
      </c>
      <c r="P23" s="6"/>
      <c r="Q23" s="5">
        <v>72509645</v>
      </c>
      <c r="R23" s="6"/>
      <c r="S23" s="5">
        <v>1163341555</v>
      </c>
    </row>
    <row r="24" spans="1:19">
      <c r="A24" s="1" t="s">
        <v>39</v>
      </c>
      <c r="C24" s="6" t="s">
        <v>156</v>
      </c>
      <c r="D24" s="6"/>
      <c r="E24" s="5">
        <v>1692203</v>
      </c>
      <c r="F24" s="6"/>
      <c r="G24" s="5">
        <v>4327</v>
      </c>
      <c r="H24" s="6"/>
      <c r="I24" s="5">
        <v>0</v>
      </c>
      <c r="J24" s="6"/>
      <c r="K24" s="5">
        <v>0</v>
      </c>
      <c r="L24" s="6"/>
      <c r="M24" s="5">
        <v>0</v>
      </c>
      <c r="N24" s="6"/>
      <c r="O24" s="5">
        <v>7322162381</v>
      </c>
      <c r="P24" s="6"/>
      <c r="Q24" s="5">
        <v>556113599</v>
      </c>
      <c r="R24" s="6"/>
      <c r="S24" s="5">
        <v>6766048782</v>
      </c>
    </row>
    <row r="25" spans="1:19">
      <c r="A25" s="1" t="s">
        <v>47</v>
      </c>
      <c r="C25" s="6" t="s">
        <v>157</v>
      </c>
      <c r="D25" s="6"/>
      <c r="E25" s="5">
        <v>100000</v>
      </c>
      <c r="F25" s="6"/>
      <c r="G25" s="5">
        <v>4332</v>
      </c>
      <c r="H25" s="6"/>
      <c r="I25" s="5">
        <v>0</v>
      </c>
      <c r="J25" s="6"/>
      <c r="K25" s="5">
        <v>0</v>
      </c>
      <c r="L25" s="6"/>
      <c r="M25" s="5">
        <v>0</v>
      </c>
      <c r="N25" s="6"/>
      <c r="O25" s="5">
        <v>433200000</v>
      </c>
      <c r="P25" s="6"/>
      <c r="Q25" s="5">
        <v>0</v>
      </c>
      <c r="R25" s="6"/>
      <c r="S25" s="5">
        <v>433200000</v>
      </c>
    </row>
    <row r="26" spans="1:19" ht="24.75" thickBot="1">
      <c r="C26" s="6"/>
      <c r="D26" s="6"/>
      <c r="E26" s="6"/>
      <c r="F26" s="6"/>
      <c r="G26" s="6"/>
      <c r="H26" s="6"/>
      <c r="I26" s="13">
        <f>SUM(I8:I25)</f>
        <v>3881035708</v>
      </c>
      <c r="J26" s="6"/>
      <c r="K26" s="13">
        <f>SUM(K8:K25)</f>
        <v>320444382</v>
      </c>
      <c r="L26" s="6"/>
      <c r="M26" s="13">
        <f>SUM(M8:M25)</f>
        <v>3560591326</v>
      </c>
      <c r="N26" s="6"/>
      <c r="O26" s="13">
        <f>SUM(O8:O25)</f>
        <v>109712685721</v>
      </c>
      <c r="P26" s="6"/>
      <c r="Q26" s="13">
        <f>SUM(Q8:Q25)</f>
        <v>4285503609</v>
      </c>
      <c r="R26" s="6"/>
      <c r="S26" s="13">
        <f>SUM(S8:S25)</f>
        <v>105427182112</v>
      </c>
    </row>
    <row r="27" spans="1:19" ht="24.75" thickTop="1"/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64"/>
  <sheetViews>
    <sheetView rightToLeft="1" topLeftCell="A49" workbookViewId="0">
      <selection activeCell="I61" sqref="I61"/>
    </sheetView>
  </sheetViews>
  <sheetFormatPr defaultRowHeight="24"/>
  <cols>
    <col min="1" max="1" width="36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128</v>
      </c>
      <c r="D6" s="19" t="s">
        <v>128</v>
      </c>
      <c r="E6" s="19" t="s">
        <v>128</v>
      </c>
      <c r="F6" s="19" t="s">
        <v>128</v>
      </c>
      <c r="G6" s="19" t="s">
        <v>128</v>
      </c>
      <c r="H6" s="19" t="s">
        <v>128</v>
      </c>
      <c r="I6" s="19" t="s">
        <v>128</v>
      </c>
      <c r="K6" s="19" t="s">
        <v>129</v>
      </c>
      <c r="L6" s="19" t="s">
        <v>129</v>
      </c>
      <c r="M6" s="19" t="s">
        <v>129</v>
      </c>
      <c r="N6" s="19" t="s">
        <v>129</v>
      </c>
      <c r="O6" s="19" t="s">
        <v>129</v>
      </c>
      <c r="P6" s="19" t="s">
        <v>129</v>
      </c>
      <c r="Q6" s="19" t="s">
        <v>129</v>
      </c>
    </row>
    <row r="7" spans="1:17" ht="24.75">
      <c r="A7" s="19" t="s">
        <v>3</v>
      </c>
      <c r="C7" s="19" t="s">
        <v>7</v>
      </c>
      <c r="E7" s="19" t="s">
        <v>158</v>
      </c>
      <c r="G7" s="19" t="s">
        <v>159</v>
      </c>
      <c r="I7" s="19" t="s">
        <v>160</v>
      </c>
      <c r="K7" s="19" t="s">
        <v>7</v>
      </c>
      <c r="M7" s="19" t="s">
        <v>158</v>
      </c>
      <c r="O7" s="19" t="s">
        <v>159</v>
      </c>
      <c r="Q7" s="19" t="s">
        <v>160</v>
      </c>
    </row>
    <row r="8" spans="1:17">
      <c r="A8" s="1" t="s">
        <v>43</v>
      </c>
      <c r="C8" s="7">
        <v>7268758</v>
      </c>
      <c r="D8" s="7"/>
      <c r="E8" s="7">
        <v>56575734607</v>
      </c>
      <c r="F8" s="7"/>
      <c r="G8" s="7">
        <v>52670471960</v>
      </c>
      <c r="H8" s="7"/>
      <c r="I8" s="7">
        <f>E8-G8</f>
        <v>3905262647</v>
      </c>
      <c r="J8" s="7"/>
      <c r="K8" s="7">
        <v>7268758</v>
      </c>
      <c r="L8" s="7"/>
      <c r="M8" s="7">
        <v>56575734607</v>
      </c>
      <c r="N8" s="7"/>
      <c r="O8" s="7">
        <v>59699982456</v>
      </c>
      <c r="P8" s="7"/>
      <c r="Q8" s="7">
        <f>M8-O8</f>
        <v>-3124247849</v>
      </c>
    </row>
    <row r="9" spans="1:17">
      <c r="A9" s="1" t="s">
        <v>52</v>
      </c>
      <c r="C9" s="7">
        <v>2500000</v>
      </c>
      <c r="D9" s="7"/>
      <c r="E9" s="7">
        <v>65830961250</v>
      </c>
      <c r="F9" s="7"/>
      <c r="G9" s="7">
        <v>68262455160</v>
      </c>
      <c r="H9" s="7"/>
      <c r="I9" s="7">
        <f t="shared" ref="I9:I57" si="0">E9-G9</f>
        <v>-2431493910</v>
      </c>
      <c r="J9" s="7"/>
      <c r="K9" s="7">
        <v>2500000</v>
      </c>
      <c r="L9" s="7"/>
      <c r="M9" s="7">
        <v>65830961250</v>
      </c>
      <c r="N9" s="7"/>
      <c r="O9" s="7">
        <v>68262455160</v>
      </c>
      <c r="P9" s="7"/>
      <c r="Q9" s="7">
        <f t="shared" ref="Q9:Q57" si="1">M9-O9</f>
        <v>-2431493910</v>
      </c>
    </row>
    <row r="10" spans="1:17">
      <c r="A10" s="1" t="s">
        <v>36</v>
      </c>
      <c r="C10" s="7">
        <v>538673</v>
      </c>
      <c r="D10" s="7"/>
      <c r="E10" s="7">
        <v>15400056678</v>
      </c>
      <c r="F10" s="7"/>
      <c r="G10" s="7">
        <v>17756115419</v>
      </c>
      <c r="H10" s="7"/>
      <c r="I10" s="7">
        <f t="shared" si="0"/>
        <v>-2356058741</v>
      </c>
      <c r="J10" s="7"/>
      <c r="K10" s="7">
        <v>538673</v>
      </c>
      <c r="L10" s="7"/>
      <c r="M10" s="7">
        <v>15400056678</v>
      </c>
      <c r="N10" s="7"/>
      <c r="O10" s="7">
        <v>19903341681</v>
      </c>
      <c r="P10" s="7"/>
      <c r="Q10" s="7">
        <f t="shared" si="1"/>
        <v>-4503285003</v>
      </c>
    </row>
    <row r="11" spans="1:17">
      <c r="A11" s="1" t="s">
        <v>34</v>
      </c>
      <c r="C11" s="7">
        <v>2580629</v>
      </c>
      <c r="D11" s="7"/>
      <c r="E11" s="7">
        <v>51946803713</v>
      </c>
      <c r="F11" s="7"/>
      <c r="G11" s="7">
        <v>59386099059</v>
      </c>
      <c r="H11" s="7"/>
      <c r="I11" s="7">
        <f t="shared" si="0"/>
        <v>-7439295346</v>
      </c>
      <c r="J11" s="7"/>
      <c r="K11" s="7">
        <v>2580629</v>
      </c>
      <c r="L11" s="7"/>
      <c r="M11" s="7">
        <v>51946803713</v>
      </c>
      <c r="N11" s="7"/>
      <c r="O11" s="7">
        <v>56650533763</v>
      </c>
      <c r="P11" s="7"/>
      <c r="Q11" s="7">
        <f t="shared" si="1"/>
        <v>-4703730050</v>
      </c>
    </row>
    <row r="12" spans="1:17">
      <c r="A12" s="1" t="s">
        <v>32</v>
      </c>
      <c r="C12" s="7">
        <v>16601845</v>
      </c>
      <c r="D12" s="7"/>
      <c r="E12" s="7">
        <v>96047832609</v>
      </c>
      <c r="F12" s="7"/>
      <c r="G12" s="7">
        <v>101406747346</v>
      </c>
      <c r="H12" s="7"/>
      <c r="I12" s="7">
        <f t="shared" si="0"/>
        <v>-5358914737</v>
      </c>
      <c r="J12" s="7"/>
      <c r="K12" s="7">
        <v>16601845</v>
      </c>
      <c r="L12" s="7"/>
      <c r="M12" s="7">
        <v>96047832609</v>
      </c>
      <c r="N12" s="7"/>
      <c r="O12" s="7">
        <v>107571534276</v>
      </c>
      <c r="P12" s="7"/>
      <c r="Q12" s="7">
        <f t="shared" si="1"/>
        <v>-11523701667</v>
      </c>
    </row>
    <row r="13" spans="1:17">
      <c r="A13" s="1" t="s">
        <v>18</v>
      </c>
      <c r="C13" s="7">
        <v>11063968</v>
      </c>
      <c r="D13" s="7"/>
      <c r="E13" s="7">
        <v>75557203872</v>
      </c>
      <c r="F13" s="7"/>
      <c r="G13" s="7">
        <v>73137613646</v>
      </c>
      <c r="H13" s="7"/>
      <c r="I13" s="7">
        <f t="shared" si="0"/>
        <v>2419590226</v>
      </c>
      <c r="J13" s="7"/>
      <c r="K13" s="7">
        <v>11063968</v>
      </c>
      <c r="L13" s="7"/>
      <c r="M13" s="7">
        <v>75557203872</v>
      </c>
      <c r="N13" s="7"/>
      <c r="O13" s="7">
        <v>98110071979</v>
      </c>
      <c r="P13" s="7"/>
      <c r="Q13" s="7">
        <f t="shared" si="1"/>
        <v>-22552868107</v>
      </c>
    </row>
    <row r="14" spans="1:17">
      <c r="A14" s="1" t="s">
        <v>23</v>
      </c>
      <c r="C14" s="7">
        <v>3753557</v>
      </c>
      <c r="D14" s="7"/>
      <c r="E14" s="7">
        <v>69699251913</v>
      </c>
      <c r="F14" s="7"/>
      <c r="G14" s="7">
        <v>71017373218</v>
      </c>
      <c r="H14" s="7"/>
      <c r="I14" s="7">
        <f t="shared" si="0"/>
        <v>-1318121305</v>
      </c>
      <c r="J14" s="7"/>
      <c r="K14" s="7">
        <v>3753557</v>
      </c>
      <c r="L14" s="7"/>
      <c r="M14" s="7">
        <v>69699251913</v>
      </c>
      <c r="N14" s="7"/>
      <c r="O14" s="7">
        <v>71816334574</v>
      </c>
      <c r="P14" s="7"/>
      <c r="Q14" s="7">
        <f t="shared" si="1"/>
        <v>-2117082661</v>
      </c>
    </row>
    <row r="15" spans="1:17">
      <c r="A15" s="1" t="s">
        <v>25</v>
      </c>
      <c r="C15" s="7">
        <v>22306451</v>
      </c>
      <c r="D15" s="7"/>
      <c r="E15" s="7">
        <v>81821054905</v>
      </c>
      <c r="F15" s="7"/>
      <c r="G15" s="7">
        <v>76432839094</v>
      </c>
      <c r="H15" s="7"/>
      <c r="I15" s="7">
        <f t="shared" si="0"/>
        <v>5388215811</v>
      </c>
      <c r="J15" s="7"/>
      <c r="K15" s="7">
        <v>22306451</v>
      </c>
      <c r="L15" s="7"/>
      <c r="M15" s="7">
        <v>81821054905</v>
      </c>
      <c r="N15" s="7"/>
      <c r="O15" s="7">
        <v>80484544958</v>
      </c>
      <c r="P15" s="7"/>
      <c r="Q15" s="7">
        <f t="shared" si="1"/>
        <v>1336509947</v>
      </c>
    </row>
    <row r="16" spans="1:17">
      <c r="A16" s="1" t="s">
        <v>26</v>
      </c>
      <c r="C16" s="7">
        <v>211095869</v>
      </c>
      <c r="D16" s="7"/>
      <c r="E16" s="7">
        <v>242994544655</v>
      </c>
      <c r="F16" s="7"/>
      <c r="G16" s="7">
        <v>248532012075</v>
      </c>
      <c r="H16" s="7"/>
      <c r="I16" s="7">
        <f t="shared" si="0"/>
        <v>-5537467420</v>
      </c>
      <c r="J16" s="7"/>
      <c r="K16" s="7">
        <v>211095869</v>
      </c>
      <c r="L16" s="7"/>
      <c r="M16" s="7">
        <v>242994544655</v>
      </c>
      <c r="N16" s="7"/>
      <c r="O16" s="7">
        <v>284347329865</v>
      </c>
      <c r="P16" s="7"/>
      <c r="Q16" s="7">
        <f t="shared" si="1"/>
        <v>-41352785210</v>
      </c>
    </row>
    <row r="17" spans="1:17">
      <c r="A17" s="1" t="s">
        <v>24</v>
      </c>
      <c r="C17" s="7">
        <v>670256</v>
      </c>
      <c r="D17" s="7"/>
      <c r="E17" s="7">
        <v>16623386021</v>
      </c>
      <c r="F17" s="7"/>
      <c r="G17" s="7">
        <v>16521810400</v>
      </c>
      <c r="H17" s="7"/>
      <c r="I17" s="7">
        <f t="shared" si="0"/>
        <v>101575621</v>
      </c>
      <c r="J17" s="7"/>
      <c r="K17" s="7">
        <v>670256</v>
      </c>
      <c r="L17" s="7"/>
      <c r="M17" s="7">
        <v>16623386021</v>
      </c>
      <c r="N17" s="7"/>
      <c r="O17" s="7">
        <v>16521810400</v>
      </c>
      <c r="P17" s="7"/>
      <c r="Q17" s="7">
        <f t="shared" si="1"/>
        <v>101575621</v>
      </c>
    </row>
    <row r="18" spans="1:17">
      <c r="A18" s="1" t="s">
        <v>53</v>
      </c>
      <c r="C18" s="7">
        <v>5250877</v>
      </c>
      <c r="D18" s="7"/>
      <c r="E18" s="7">
        <v>35284727745</v>
      </c>
      <c r="F18" s="7"/>
      <c r="G18" s="7">
        <v>35739316788</v>
      </c>
      <c r="H18" s="7"/>
      <c r="I18" s="7">
        <f t="shared" si="0"/>
        <v>-454589043</v>
      </c>
      <c r="J18" s="7"/>
      <c r="K18" s="7">
        <v>5250877</v>
      </c>
      <c r="L18" s="7"/>
      <c r="M18" s="7">
        <v>35284727745</v>
      </c>
      <c r="N18" s="7"/>
      <c r="O18" s="7">
        <v>35739316788</v>
      </c>
      <c r="P18" s="7"/>
      <c r="Q18" s="7">
        <f t="shared" si="1"/>
        <v>-454589043</v>
      </c>
    </row>
    <row r="19" spans="1:17">
      <c r="A19" s="1" t="s">
        <v>28</v>
      </c>
      <c r="C19" s="7">
        <v>47300238</v>
      </c>
      <c r="D19" s="7"/>
      <c r="E19" s="7">
        <v>126339519855</v>
      </c>
      <c r="F19" s="7"/>
      <c r="G19" s="7">
        <v>126950764276</v>
      </c>
      <c r="H19" s="7"/>
      <c r="I19" s="7">
        <f t="shared" si="0"/>
        <v>-611244421</v>
      </c>
      <c r="J19" s="7"/>
      <c r="K19" s="7">
        <v>47300238</v>
      </c>
      <c r="L19" s="7"/>
      <c r="M19" s="7">
        <v>126339519855</v>
      </c>
      <c r="N19" s="7"/>
      <c r="O19" s="7">
        <v>134075873148</v>
      </c>
      <c r="P19" s="7"/>
      <c r="Q19" s="7">
        <f t="shared" si="1"/>
        <v>-7736353293</v>
      </c>
    </row>
    <row r="20" spans="1:17">
      <c r="A20" s="1" t="s">
        <v>30</v>
      </c>
      <c r="C20" s="7">
        <v>19618983</v>
      </c>
      <c r="D20" s="7"/>
      <c r="E20" s="7">
        <v>69525521432</v>
      </c>
      <c r="F20" s="7"/>
      <c r="G20" s="7">
        <v>62953263165</v>
      </c>
      <c r="H20" s="7"/>
      <c r="I20" s="7">
        <f t="shared" si="0"/>
        <v>6572258267</v>
      </c>
      <c r="J20" s="7"/>
      <c r="K20" s="7">
        <v>19618983</v>
      </c>
      <c r="L20" s="7"/>
      <c r="M20" s="7">
        <v>69525521432</v>
      </c>
      <c r="N20" s="7"/>
      <c r="O20" s="7">
        <v>78273362553</v>
      </c>
      <c r="P20" s="7"/>
      <c r="Q20" s="7">
        <f t="shared" si="1"/>
        <v>-8747841121</v>
      </c>
    </row>
    <row r="21" spans="1:17">
      <c r="A21" s="1" t="s">
        <v>50</v>
      </c>
      <c r="C21" s="7">
        <v>5650001</v>
      </c>
      <c r="D21" s="7"/>
      <c r="E21" s="7">
        <v>41617401690</v>
      </c>
      <c r="F21" s="7"/>
      <c r="G21" s="7">
        <v>37591259089</v>
      </c>
      <c r="H21" s="7"/>
      <c r="I21" s="7">
        <f t="shared" si="0"/>
        <v>4026142601</v>
      </c>
      <c r="J21" s="7"/>
      <c r="K21" s="7">
        <v>5650001</v>
      </c>
      <c r="L21" s="7"/>
      <c r="M21" s="7">
        <v>41617401690</v>
      </c>
      <c r="N21" s="7"/>
      <c r="O21" s="7">
        <v>37591259089</v>
      </c>
      <c r="P21" s="7"/>
      <c r="Q21" s="7">
        <f t="shared" si="1"/>
        <v>4026142601</v>
      </c>
    </row>
    <row r="22" spans="1:17">
      <c r="A22" s="1" t="s">
        <v>37</v>
      </c>
      <c r="C22" s="7">
        <v>800000</v>
      </c>
      <c r="D22" s="7"/>
      <c r="E22" s="7">
        <v>21296527200</v>
      </c>
      <c r="F22" s="7"/>
      <c r="G22" s="7">
        <v>23022198000</v>
      </c>
      <c r="H22" s="7"/>
      <c r="I22" s="7">
        <f t="shared" si="0"/>
        <v>-1725670800</v>
      </c>
      <c r="J22" s="7"/>
      <c r="K22" s="7">
        <v>800000</v>
      </c>
      <c r="L22" s="7"/>
      <c r="M22" s="7">
        <v>21296527200</v>
      </c>
      <c r="N22" s="7"/>
      <c r="O22" s="7">
        <v>29400022829</v>
      </c>
      <c r="P22" s="7"/>
      <c r="Q22" s="7">
        <f t="shared" si="1"/>
        <v>-8103495629</v>
      </c>
    </row>
    <row r="23" spans="1:17">
      <c r="A23" s="1" t="s">
        <v>54</v>
      </c>
      <c r="C23" s="7">
        <v>8141212</v>
      </c>
      <c r="D23" s="7"/>
      <c r="E23" s="7">
        <v>73806078712</v>
      </c>
      <c r="F23" s="7"/>
      <c r="G23" s="7">
        <v>77607729053</v>
      </c>
      <c r="H23" s="7"/>
      <c r="I23" s="7">
        <f t="shared" si="0"/>
        <v>-3801650341</v>
      </c>
      <c r="J23" s="7"/>
      <c r="K23" s="7">
        <v>8141212</v>
      </c>
      <c r="L23" s="7"/>
      <c r="M23" s="7">
        <v>73806078712</v>
      </c>
      <c r="N23" s="7"/>
      <c r="O23" s="7">
        <v>77607729053</v>
      </c>
      <c r="P23" s="7"/>
      <c r="Q23" s="7">
        <f t="shared" si="1"/>
        <v>-3801650341</v>
      </c>
    </row>
    <row r="24" spans="1:17">
      <c r="A24" s="1" t="s">
        <v>38</v>
      </c>
      <c r="C24" s="7">
        <v>755450</v>
      </c>
      <c r="D24" s="7"/>
      <c r="E24" s="7">
        <v>43585432407</v>
      </c>
      <c r="F24" s="7"/>
      <c r="G24" s="7">
        <v>43255012176</v>
      </c>
      <c r="H24" s="7"/>
      <c r="I24" s="7">
        <f t="shared" si="0"/>
        <v>330420231</v>
      </c>
      <c r="J24" s="7"/>
      <c r="K24" s="7">
        <v>755450</v>
      </c>
      <c r="L24" s="7"/>
      <c r="M24" s="7">
        <v>43585432407</v>
      </c>
      <c r="N24" s="7"/>
      <c r="O24" s="7">
        <v>47533014584</v>
      </c>
      <c r="P24" s="7"/>
      <c r="Q24" s="7">
        <f t="shared" si="1"/>
        <v>-3947582177</v>
      </c>
    </row>
    <row r="25" spans="1:17">
      <c r="A25" s="1" t="s">
        <v>46</v>
      </c>
      <c r="C25" s="7">
        <v>23856033</v>
      </c>
      <c r="D25" s="7"/>
      <c r="E25" s="7">
        <v>110341658925</v>
      </c>
      <c r="F25" s="7"/>
      <c r="G25" s="7">
        <v>116588614636</v>
      </c>
      <c r="H25" s="7"/>
      <c r="I25" s="7">
        <f t="shared" si="0"/>
        <v>-6246955711</v>
      </c>
      <c r="J25" s="7"/>
      <c r="K25" s="7">
        <v>23856033</v>
      </c>
      <c r="L25" s="7"/>
      <c r="M25" s="7">
        <v>110341658925</v>
      </c>
      <c r="N25" s="7"/>
      <c r="O25" s="7">
        <v>139164791981</v>
      </c>
      <c r="P25" s="7"/>
      <c r="Q25" s="7">
        <f t="shared" si="1"/>
        <v>-28823133056</v>
      </c>
    </row>
    <row r="26" spans="1:17">
      <c r="A26" s="1" t="s">
        <v>16</v>
      </c>
      <c r="C26" s="7">
        <v>70863716</v>
      </c>
      <c r="D26" s="7"/>
      <c r="E26" s="7">
        <v>309311159623</v>
      </c>
      <c r="F26" s="7"/>
      <c r="G26" s="7">
        <v>306504837738</v>
      </c>
      <c r="H26" s="7"/>
      <c r="I26" s="7">
        <f t="shared" si="0"/>
        <v>2806321885</v>
      </c>
      <c r="J26" s="7"/>
      <c r="K26" s="7">
        <v>70863716</v>
      </c>
      <c r="L26" s="7"/>
      <c r="M26" s="7">
        <v>309311159623</v>
      </c>
      <c r="N26" s="7"/>
      <c r="O26" s="7">
        <v>326930625203</v>
      </c>
      <c r="P26" s="7"/>
      <c r="Q26" s="7">
        <f t="shared" si="1"/>
        <v>-17619465580</v>
      </c>
    </row>
    <row r="27" spans="1:17">
      <c r="A27" s="1" t="s">
        <v>35</v>
      </c>
      <c r="C27" s="7">
        <v>565843</v>
      </c>
      <c r="D27" s="7"/>
      <c r="E27" s="7">
        <v>24698331441</v>
      </c>
      <c r="F27" s="7"/>
      <c r="G27" s="7">
        <v>29462505144</v>
      </c>
      <c r="H27" s="7"/>
      <c r="I27" s="7">
        <f t="shared" si="0"/>
        <v>-4764173703</v>
      </c>
      <c r="J27" s="7"/>
      <c r="K27" s="7">
        <v>565843</v>
      </c>
      <c r="L27" s="7"/>
      <c r="M27" s="7">
        <v>24698331441</v>
      </c>
      <c r="N27" s="7"/>
      <c r="O27" s="7">
        <v>29440006095</v>
      </c>
      <c r="P27" s="7"/>
      <c r="Q27" s="7">
        <f t="shared" si="1"/>
        <v>-4741674654</v>
      </c>
    </row>
    <row r="28" spans="1:17">
      <c r="A28" s="1" t="s">
        <v>15</v>
      </c>
      <c r="C28" s="7">
        <v>54025895</v>
      </c>
      <c r="D28" s="7"/>
      <c r="E28" s="7">
        <v>195967504934</v>
      </c>
      <c r="F28" s="7"/>
      <c r="G28" s="7">
        <v>190972991803</v>
      </c>
      <c r="H28" s="7"/>
      <c r="I28" s="7">
        <f t="shared" si="0"/>
        <v>4994513131</v>
      </c>
      <c r="J28" s="7"/>
      <c r="K28" s="7">
        <v>54025895</v>
      </c>
      <c r="L28" s="7"/>
      <c r="M28" s="7">
        <v>195967504934</v>
      </c>
      <c r="N28" s="7"/>
      <c r="O28" s="7">
        <v>197779286001</v>
      </c>
      <c r="P28" s="7"/>
      <c r="Q28" s="7">
        <f t="shared" si="1"/>
        <v>-1811781067</v>
      </c>
    </row>
    <row r="29" spans="1:17">
      <c r="A29" s="1" t="s">
        <v>29</v>
      </c>
      <c r="C29" s="7">
        <v>716638</v>
      </c>
      <c r="D29" s="7"/>
      <c r="E29" s="7">
        <v>11177148121</v>
      </c>
      <c r="F29" s="7"/>
      <c r="G29" s="7">
        <v>12388526930</v>
      </c>
      <c r="H29" s="7"/>
      <c r="I29" s="7">
        <f t="shared" si="0"/>
        <v>-1211378809</v>
      </c>
      <c r="J29" s="7"/>
      <c r="K29" s="7">
        <v>716638</v>
      </c>
      <c r="L29" s="7"/>
      <c r="M29" s="7">
        <v>11177148121</v>
      </c>
      <c r="N29" s="7"/>
      <c r="O29" s="7">
        <v>12277734708</v>
      </c>
      <c r="P29" s="7"/>
      <c r="Q29" s="7">
        <f t="shared" si="1"/>
        <v>-1100586587</v>
      </c>
    </row>
    <row r="30" spans="1:17">
      <c r="A30" s="1" t="s">
        <v>49</v>
      </c>
      <c r="C30" s="7">
        <v>4843232</v>
      </c>
      <c r="D30" s="7"/>
      <c r="E30" s="7">
        <v>61720797346</v>
      </c>
      <c r="F30" s="7"/>
      <c r="G30" s="7">
        <v>62712507781</v>
      </c>
      <c r="H30" s="7"/>
      <c r="I30" s="7">
        <f t="shared" si="0"/>
        <v>-991710435</v>
      </c>
      <c r="J30" s="7"/>
      <c r="K30" s="7">
        <v>4843232</v>
      </c>
      <c r="L30" s="7"/>
      <c r="M30" s="7">
        <v>61720797346</v>
      </c>
      <c r="N30" s="7"/>
      <c r="O30" s="7">
        <v>62712507781</v>
      </c>
      <c r="P30" s="7"/>
      <c r="Q30" s="7">
        <f t="shared" si="1"/>
        <v>-991710435</v>
      </c>
    </row>
    <row r="31" spans="1:17">
      <c r="A31" s="1" t="s">
        <v>45</v>
      </c>
      <c r="C31" s="7">
        <v>4630757</v>
      </c>
      <c r="D31" s="7"/>
      <c r="E31" s="7">
        <v>115264228056</v>
      </c>
      <c r="F31" s="7"/>
      <c r="G31" s="7">
        <v>133999268319</v>
      </c>
      <c r="H31" s="7"/>
      <c r="I31" s="7">
        <f t="shared" si="0"/>
        <v>-18735040263</v>
      </c>
      <c r="J31" s="7"/>
      <c r="K31" s="7">
        <v>4630757</v>
      </c>
      <c r="L31" s="7"/>
      <c r="M31" s="7">
        <v>115264228056</v>
      </c>
      <c r="N31" s="7"/>
      <c r="O31" s="7">
        <v>196130206795</v>
      </c>
      <c r="P31" s="7"/>
      <c r="Q31" s="7">
        <f t="shared" si="1"/>
        <v>-80865978739</v>
      </c>
    </row>
    <row r="32" spans="1:17">
      <c r="A32" s="1" t="s">
        <v>19</v>
      </c>
      <c r="C32" s="7">
        <v>635534</v>
      </c>
      <c r="D32" s="7"/>
      <c r="E32" s="7">
        <v>88874951927</v>
      </c>
      <c r="F32" s="7"/>
      <c r="G32" s="7">
        <v>80250541463</v>
      </c>
      <c r="H32" s="7"/>
      <c r="I32" s="7">
        <f t="shared" si="0"/>
        <v>8624410464</v>
      </c>
      <c r="J32" s="7"/>
      <c r="K32" s="7">
        <v>635534</v>
      </c>
      <c r="L32" s="7"/>
      <c r="M32" s="7">
        <v>88874951927</v>
      </c>
      <c r="N32" s="7"/>
      <c r="O32" s="7">
        <v>103374531379</v>
      </c>
      <c r="P32" s="7"/>
      <c r="Q32" s="7">
        <f t="shared" si="1"/>
        <v>-14499579452</v>
      </c>
    </row>
    <row r="33" spans="1:17">
      <c r="A33" s="1" t="s">
        <v>44</v>
      </c>
      <c r="C33" s="7">
        <v>5117294</v>
      </c>
      <c r="D33" s="7"/>
      <c r="E33" s="7">
        <v>161659969080</v>
      </c>
      <c r="F33" s="7"/>
      <c r="G33" s="7">
        <v>143245586195</v>
      </c>
      <c r="H33" s="7"/>
      <c r="I33" s="7">
        <f t="shared" si="0"/>
        <v>18414382885</v>
      </c>
      <c r="J33" s="7"/>
      <c r="K33" s="7">
        <v>5117294</v>
      </c>
      <c r="L33" s="7"/>
      <c r="M33" s="7">
        <v>161659969080</v>
      </c>
      <c r="N33" s="7"/>
      <c r="O33" s="7">
        <v>172460475628</v>
      </c>
      <c r="P33" s="7"/>
      <c r="Q33" s="7">
        <f t="shared" si="1"/>
        <v>-10800506548</v>
      </c>
    </row>
    <row r="34" spans="1:17">
      <c r="A34" s="1" t="s">
        <v>48</v>
      </c>
      <c r="C34" s="7">
        <v>3286616</v>
      </c>
      <c r="D34" s="7"/>
      <c r="E34" s="7">
        <v>97783124799</v>
      </c>
      <c r="F34" s="7"/>
      <c r="G34" s="7">
        <v>101703597561</v>
      </c>
      <c r="H34" s="7"/>
      <c r="I34" s="7">
        <f t="shared" si="0"/>
        <v>-3920472762</v>
      </c>
      <c r="J34" s="7"/>
      <c r="K34" s="7">
        <v>3286616</v>
      </c>
      <c r="L34" s="7"/>
      <c r="M34" s="7">
        <v>97783124799</v>
      </c>
      <c r="N34" s="7"/>
      <c r="O34" s="7">
        <v>95501459637</v>
      </c>
      <c r="P34" s="7"/>
      <c r="Q34" s="7">
        <f t="shared" si="1"/>
        <v>2281665162</v>
      </c>
    </row>
    <row r="35" spans="1:17">
      <c r="A35" s="1" t="s">
        <v>21</v>
      </c>
      <c r="C35" s="7">
        <v>4112754</v>
      </c>
      <c r="D35" s="7"/>
      <c r="E35" s="7">
        <v>7346644755</v>
      </c>
      <c r="F35" s="7"/>
      <c r="G35" s="7">
        <v>7031846955</v>
      </c>
      <c r="H35" s="7"/>
      <c r="I35" s="7">
        <f t="shared" si="0"/>
        <v>314797800</v>
      </c>
      <c r="J35" s="7"/>
      <c r="K35" s="7">
        <v>4112754</v>
      </c>
      <c r="L35" s="7"/>
      <c r="M35" s="7">
        <v>7346644755</v>
      </c>
      <c r="N35" s="7"/>
      <c r="O35" s="7">
        <v>6637984956</v>
      </c>
      <c r="P35" s="7"/>
      <c r="Q35" s="7">
        <f t="shared" si="1"/>
        <v>708659799</v>
      </c>
    </row>
    <row r="36" spans="1:17">
      <c r="A36" s="1" t="s">
        <v>40</v>
      </c>
      <c r="C36" s="7">
        <v>6659728</v>
      </c>
      <c r="D36" s="7"/>
      <c r="E36" s="7">
        <v>119360450209</v>
      </c>
      <c r="F36" s="7"/>
      <c r="G36" s="7">
        <v>122177371130</v>
      </c>
      <c r="H36" s="7"/>
      <c r="I36" s="7">
        <f t="shared" si="0"/>
        <v>-2816920921</v>
      </c>
      <c r="J36" s="7"/>
      <c r="K36" s="7">
        <v>6659728</v>
      </c>
      <c r="L36" s="7"/>
      <c r="M36" s="7">
        <v>119360450209</v>
      </c>
      <c r="N36" s="7"/>
      <c r="O36" s="7">
        <v>163590646011</v>
      </c>
      <c r="P36" s="7"/>
      <c r="Q36" s="7">
        <f t="shared" si="1"/>
        <v>-44230195802</v>
      </c>
    </row>
    <row r="37" spans="1:17">
      <c r="A37" s="1" t="s">
        <v>42</v>
      </c>
      <c r="C37" s="7">
        <v>11000000</v>
      </c>
      <c r="D37" s="7"/>
      <c r="E37" s="7">
        <v>81025015500</v>
      </c>
      <c r="F37" s="7"/>
      <c r="G37" s="7">
        <v>83282906019</v>
      </c>
      <c r="H37" s="7"/>
      <c r="I37" s="7">
        <f t="shared" si="0"/>
        <v>-2257890519</v>
      </c>
      <c r="J37" s="7"/>
      <c r="K37" s="7">
        <v>11000000</v>
      </c>
      <c r="L37" s="7"/>
      <c r="M37" s="7">
        <v>81025015500</v>
      </c>
      <c r="N37" s="7"/>
      <c r="O37" s="7">
        <v>83586031640</v>
      </c>
      <c r="P37" s="7"/>
      <c r="Q37" s="7">
        <f t="shared" si="1"/>
        <v>-2561016140</v>
      </c>
    </row>
    <row r="38" spans="1:17">
      <c r="A38" s="1" t="s">
        <v>41</v>
      </c>
      <c r="C38" s="7">
        <v>7000000</v>
      </c>
      <c r="D38" s="7"/>
      <c r="E38" s="7">
        <v>72923508000</v>
      </c>
      <c r="F38" s="7"/>
      <c r="G38" s="7">
        <v>76750600500</v>
      </c>
      <c r="H38" s="7"/>
      <c r="I38" s="7">
        <f t="shared" si="0"/>
        <v>-3827092500</v>
      </c>
      <c r="J38" s="7"/>
      <c r="K38" s="7">
        <v>7000000</v>
      </c>
      <c r="L38" s="7"/>
      <c r="M38" s="7">
        <v>72923508000</v>
      </c>
      <c r="N38" s="7"/>
      <c r="O38" s="7">
        <v>74408987520</v>
      </c>
      <c r="P38" s="7"/>
      <c r="Q38" s="7">
        <f t="shared" si="1"/>
        <v>-1485479520</v>
      </c>
    </row>
    <row r="39" spans="1:17">
      <c r="A39" s="1" t="s">
        <v>33</v>
      </c>
      <c r="C39" s="7">
        <v>11288104</v>
      </c>
      <c r="D39" s="7"/>
      <c r="E39" s="7">
        <v>201415869072</v>
      </c>
      <c r="F39" s="7"/>
      <c r="G39" s="7">
        <v>192102489054</v>
      </c>
      <c r="H39" s="7"/>
      <c r="I39" s="7">
        <f t="shared" si="0"/>
        <v>9313380018</v>
      </c>
      <c r="J39" s="7"/>
      <c r="K39" s="7">
        <v>11288104</v>
      </c>
      <c r="L39" s="7"/>
      <c r="M39" s="7">
        <v>201415869072</v>
      </c>
      <c r="N39" s="7"/>
      <c r="O39" s="7">
        <v>234282232903</v>
      </c>
      <c r="P39" s="7"/>
      <c r="Q39" s="7">
        <f t="shared" si="1"/>
        <v>-32866363831</v>
      </c>
    </row>
    <row r="40" spans="1:17">
      <c r="A40" s="1" t="s">
        <v>27</v>
      </c>
      <c r="C40" s="7">
        <v>1792820</v>
      </c>
      <c r="D40" s="7"/>
      <c r="E40" s="7">
        <v>62678311197</v>
      </c>
      <c r="F40" s="7"/>
      <c r="G40" s="7">
        <v>62179308435</v>
      </c>
      <c r="H40" s="7"/>
      <c r="I40" s="7">
        <f t="shared" si="0"/>
        <v>499002762</v>
      </c>
      <c r="J40" s="7"/>
      <c r="K40" s="7">
        <v>1792820</v>
      </c>
      <c r="L40" s="7"/>
      <c r="M40" s="7">
        <v>62678311197</v>
      </c>
      <c r="N40" s="7"/>
      <c r="O40" s="7">
        <v>61322880220</v>
      </c>
      <c r="P40" s="7"/>
      <c r="Q40" s="7">
        <f t="shared" si="1"/>
        <v>1355430977</v>
      </c>
    </row>
    <row r="41" spans="1:17">
      <c r="A41" s="1" t="s">
        <v>31</v>
      </c>
      <c r="C41" s="7">
        <v>20955948</v>
      </c>
      <c r="D41" s="7"/>
      <c r="E41" s="7">
        <v>180815337749</v>
      </c>
      <c r="F41" s="7"/>
      <c r="G41" s="7">
        <v>164243788473</v>
      </c>
      <c r="H41" s="7"/>
      <c r="I41" s="7">
        <f t="shared" si="0"/>
        <v>16571549276</v>
      </c>
      <c r="J41" s="7"/>
      <c r="K41" s="7">
        <v>20955948</v>
      </c>
      <c r="L41" s="7"/>
      <c r="M41" s="7">
        <v>180815337749</v>
      </c>
      <c r="N41" s="7"/>
      <c r="O41" s="7">
        <v>177383881577</v>
      </c>
      <c r="P41" s="7"/>
      <c r="Q41" s="7">
        <f t="shared" si="1"/>
        <v>3431456172</v>
      </c>
    </row>
    <row r="42" spans="1:17">
      <c r="A42" s="1" t="s">
        <v>39</v>
      </c>
      <c r="C42" s="7">
        <v>3092203</v>
      </c>
      <c r="D42" s="7"/>
      <c r="E42" s="7">
        <v>134940012815</v>
      </c>
      <c r="F42" s="7"/>
      <c r="G42" s="7">
        <v>129253474689</v>
      </c>
      <c r="H42" s="7"/>
      <c r="I42" s="7">
        <f t="shared" si="0"/>
        <v>5686538126</v>
      </c>
      <c r="J42" s="7"/>
      <c r="K42" s="7">
        <v>3092203</v>
      </c>
      <c r="L42" s="7"/>
      <c r="M42" s="7">
        <v>134940012815</v>
      </c>
      <c r="N42" s="7"/>
      <c r="O42" s="7">
        <v>148967149578</v>
      </c>
      <c r="P42" s="7"/>
      <c r="Q42" s="7">
        <f t="shared" si="1"/>
        <v>-14027136763</v>
      </c>
    </row>
    <row r="43" spans="1:17">
      <c r="A43" s="1" t="s">
        <v>17</v>
      </c>
      <c r="C43" s="7">
        <v>5893611</v>
      </c>
      <c r="D43" s="7"/>
      <c r="E43" s="7">
        <v>78914587875</v>
      </c>
      <c r="F43" s="7"/>
      <c r="G43" s="7">
        <v>73197054257</v>
      </c>
      <c r="H43" s="7"/>
      <c r="I43" s="7">
        <f t="shared" si="0"/>
        <v>5717533618</v>
      </c>
      <c r="J43" s="7"/>
      <c r="K43" s="7">
        <v>5893611</v>
      </c>
      <c r="L43" s="7"/>
      <c r="M43" s="7">
        <v>78914587875</v>
      </c>
      <c r="N43" s="7"/>
      <c r="O43" s="7">
        <v>79595955195</v>
      </c>
      <c r="P43" s="7"/>
      <c r="Q43" s="7">
        <f t="shared" si="1"/>
        <v>-681367320</v>
      </c>
    </row>
    <row r="44" spans="1:17">
      <c r="A44" s="1" t="s">
        <v>51</v>
      </c>
      <c r="C44" s="7">
        <v>10330000</v>
      </c>
      <c r="D44" s="7"/>
      <c r="E44" s="7">
        <v>298444744836</v>
      </c>
      <c r="F44" s="7"/>
      <c r="G44" s="7">
        <v>299699668992</v>
      </c>
      <c r="H44" s="7"/>
      <c r="I44" s="7">
        <f t="shared" si="0"/>
        <v>-1254924156</v>
      </c>
      <c r="J44" s="7"/>
      <c r="K44" s="7">
        <v>10330000</v>
      </c>
      <c r="L44" s="7"/>
      <c r="M44" s="7">
        <v>298444744836</v>
      </c>
      <c r="N44" s="7"/>
      <c r="O44" s="7">
        <v>299699668992</v>
      </c>
      <c r="P44" s="7"/>
      <c r="Q44" s="7">
        <f t="shared" si="1"/>
        <v>-1254924156</v>
      </c>
    </row>
    <row r="45" spans="1:17">
      <c r="A45" s="1" t="s">
        <v>97</v>
      </c>
      <c r="C45" s="7">
        <v>84367</v>
      </c>
      <c r="D45" s="7"/>
      <c r="E45" s="7">
        <v>82490066275</v>
      </c>
      <c r="F45" s="7"/>
      <c r="G45" s="7">
        <v>81525963765</v>
      </c>
      <c r="H45" s="7"/>
      <c r="I45" s="7">
        <f t="shared" si="0"/>
        <v>964102510</v>
      </c>
      <c r="J45" s="7"/>
      <c r="K45" s="7">
        <v>84367</v>
      </c>
      <c r="L45" s="7"/>
      <c r="M45" s="7">
        <v>82490066275</v>
      </c>
      <c r="N45" s="7"/>
      <c r="O45" s="7">
        <v>77724990398</v>
      </c>
      <c r="P45" s="7"/>
      <c r="Q45" s="7">
        <f t="shared" si="1"/>
        <v>4765075877</v>
      </c>
    </row>
    <row r="46" spans="1:17">
      <c r="A46" s="1" t="s">
        <v>107</v>
      </c>
      <c r="C46" s="7">
        <v>100000</v>
      </c>
      <c r="D46" s="7"/>
      <c r="E46" s="7">
        <v>99806906718</v>
      </c>
      <c r="F46" s="7"/>
      <c r="G46" s="7">
        <v>98632119687</v>
      </c>
      <c r="H46" s="7"/>
      <c r="I46" s="7">
        <f t="shared" si="0"/>
        <v>1174787031</v>
      </c>
      <c r="J46" s="7"/>
      <c r="K46" s="7">
        <v>100000</v>
      </c>
      <c r="L46" s="7"/>
      <c r="M46" s="7">
        <v>99806906718</v>
      </c>
      <c r="N46" s="7"/>
      <c r="O46" s="7">
        <v>97753554312</v>
      </c>
      <c r="P46" s="7"/>
      <c r="Q46" s="7">
        <f t="shared" si="1"/>
        <v>2053352406</v>
      </c>
    </row>
    <row r="47" spans="1:17">
      <c r="A47" s="1" t="s">
        <v>101</v>
      </c>
      <c r="C47" s="7">
        <v>48522</v>
      </c>
      <c r="D47" s="7"/>
      <c r="E47" s="7">
        <v>44194074711</v>
      </c>
      <c r="F47" s="7"/>
      <c r="G47" s="7">
        <v>44202009194</v>
      </c>
      <c r="H47" s="7"/>
      <c r="I47" s="7">
        <f t="shared" si="0"/>
        <v>-7934483</v>
      </c>
      <c r="J47" s="7"/>
      <c r="K47" s="7">
        <v>48522</v>
      </c>
      <c r="L47" s="7"/>
      <c r="M47" s="7">
        <v>44194074711</v>
      </c>
      <c r="N47" s="7"/>
      <c r="O47" s="7">
        <v>40767101884</v>
      </c>
      <c r="P47" s="7"/>
      <c r="Q47" s="7">
        <f t="shared" si="1"/>
        <v>3426972827</v>
      </c>
    </row>
    <row r="48" spans="1:17">
      <c r="A48" s="1" t="s">
        <v>98</v>
      </c>
      <c r="C48" s="7">
        <v>135636</v>
      </c>
      <c r="D48" s="7"/>
      <c r="E48" s="7">
        <v>127535756153</v>
      </c>
      <c r="F48" s="7"/>
      <c r="G48" s="7">
        <v>125379072773</v>
      </c>
      <c r="H48" s="7"/>
      <c r="I48" s="7">
        <f t="shared" si="0"/>
        <v>2156683380</v>
      </c>
      <c r="J48" s="7"/>
      <c r="K48" s="7">
        <v>135636</v>
      </c>
      <c r="L48" s="7"/>
      <c r="M48" s="7">
        <v>127535756153</v>
      </c>
      <c r="N48" s="7"/>
      <c r="O48" s="7">
        <v>116518092245</v>
      </c>
      <c r="P48" s="7"/>
      <c r="Q48" s="7">
        <f t="shared" si="1"/>
        <v>11017663908</v>
      </c>
    </row>
    <row r="49" spans="1:19">
      <c r="A49" s="1" t="s">
        <v>75</v>
      </c>
      <c r="C49" s="7">
        <v>56400</v>
      </c>
      <c r="D49" s="7"/>
      <c r="E49" s="7">
        <v>54021406845</v>
      </c>
      <c r="F49" s="7"/>
      <c r="G49" s="7">
        <v>53058833343</v>
      </c>
      <c r="H49" s="7"/>
      <c r="I49" s="7">
        <f t="shared" si="0"/>
        <v>962573502</v>
      </c>
      <c r="J49" s="7"/>
      <c r="K49" s="7">
        <v>56400</v>
      </c>
      <c r="L49" s="7"/>
      <c r="M49" s="7">
        <v>54021406845</v>
      </c>
      <c r="N49" s="7"/>
      <c r="O49" s="7">
        <v>50496738873</v>
      </c>
      <c r="P49" s="7"/>
      <c r="Q49" s="7">
        <f t="shared" si="1"/>
        <v>3524667972</v>
      </c>
    </row>
    <row r="50" spans="1:19">
      <c r="A50" s="1" t="s">
        <v>86</v>
      </c>
      <c r="C50" s="7">
        <v>80077</v>
      </c>
      <c r="D50" s="7"/>
      <c r="E50" s="7">
        <v>78258357983</v>
      </c>
      <c r="F50" s="7"/>
      <c r="G50" s="7">
        <v>76671039134</v>
      </c>
      <c r="H50" s="7"/>
      <c r="I50" s="7">
        <f t="shared" si="0"/>
        <v>1587318849</v>
      </c>
      <c r="J50" s="7"/>
      <c r="K50" s="7">
        <v>80077</v>
      </c>
      <c r="L50" s="7"/>
      <c r="M50" s="7">
        <v>78258357983</v>
      </c>
      <c r="N50" s="7"/>
      <c r="O50" s="7">
        <v>70828879527</v>
      </c>
      <c r="P50" s="7"/>
      <c r="Q50" s="7">
        <f t="shared" si="1"/>
        <v>7429478456</v>
      </c>
    </row>
    <row r="51" spans="1:19">
      <c r="A51" s="1" t="s">
        <v>88</v>
      </c>
      <c r="C51" s="7">
        <v>113395</v>
      </c>
      <c r="D51" s="7"/>
      <c r="E51" s="7">
        <v>108756705923</v>
      </c>
      <c r="F51" s="7"/>
      <c r="G51" s="7">
        <v>111069367459</v>
      </c>
      <c r="H51" s="7"/>
      <c r="I51" s="7">
        <f t="shared" si="0"/>
        <v>-2312661536</v>
      </c>
      <c r="J51" s="7"/>
      <c r="K51" s="7">
        <v>113395</v>
      </c>
      <c r="L51" s="7"/>
      <c r="M51" s="7">
        <v>108756705923</v>
      </c>
      <c r="N51" s="7"/>
      <c r="O51" s="7">
        <v>99703359100</v>
      </c>
      <c r="P51" s="7"/>
      <c r="Q51" s="7">
        <f t="shared" si="1"/>
        <v>9053346823</v>
      </c>
    </row>
    <row r="52" spans="1:19">
      <c r="A52" s="1" t="s">
        <v>96</v>
      </c>
      <c r="C52" s="7">
        <v>21485</v>
      </c>
      <c r="D52" s="7"/>
      <c r="E52" s="7">
        <v>20624009720</v>
      </c>
      <c r="F52" s="7"/>
      <c r="G52" s="7">
        <v>25658249190</v>
      </c>
      <c r="H52" s="7"/>
      <c r="I52" s="7">
        <f t="shared" si="0"/>
        <v>-5034239470</v>
      </c>
      <c r="J52" s="7"/>
      <c r="K52" s="7">
        <v>21485</v>
      </c>
      <c r="L52" s="7"/>
      <c r="M52" s="7">
        <v>20624009720</v>
      </c>
      <c r="N52" s="7"/>
      <c r="O52" s="7">
        <v>18910011557</v>
      </c>
      <c r="P52" s="7"/>
      <c r="Q52" s="7">
        <f t="shared" si="1"/>
        <v>1713998163</v>
      </c>
    </row>
    <row r="53" spans="1:19">
      <c r="A53" s="1" t="s">
        <v>78</v>
      </c>
      <c r="C53" s="7">
        <v>156700</v>
      </c>
      <c r="D53" s="7"/>
      <c r="E53" s="7">
        <v>153201322226</v>
      </c>
      <c r="F53" s="7"/>
      <c r="G53" s="7">
        <v>152128121779</v>
      </c>
      <c r="H53" s="7"/>
      <c r="I53" s="7">
        <f t="shared" si="0"/>
        <v>1073200447</v>
      </c>
      <c r="J53" s="7"/>
      <c r="K53" s="7">
        <v>156700</v>
      </c>
      <c r="L53" s="7"/>
      <c r="M53" s="7">
        <v>153201322226</v>
      </c>
      <c r="N53" s="7"/>
      <c r="O53" s="7">
        <v>142710918455</v>
      </c>
      <c r="P53" s="7"/>
      <c r="Q53" s="7">
        <f t="shared" si="1"/>
        <v>10490403771</v>
      </c>
    </row>
    <row r="54" spans="1:19">
      <c r="A54" s="1" t="s">
        <v>83</v>
      </c>
      <c r="C54" s="7">
        <v>131886</v>
      </c>
      <c r="D54" s="7"/>
      <c r="E54" s="7">
        <v>129369902054</v>
      </c>
      <c r="F54" s="7"/>
      <c r="G54" s="7">
        <v>126446519393</v>
      </c>
      <c r="H54" s="7"/>
      <c r="I54" s="7">
        <f t="shared" si="0"/>
        <v>2923382661</v>
      </c>
      <c r="J54" s="7"/>
      <c r="K54" s="7">
        <v>131886</v>
      </c>
      <c r="L54" s="7"/>
      <c r="M54" s="7">
        <v>129369902054</v>
      </c>
      <c r="N54" s="7"/>
      <c r="O54" s="7">
        <v>118170636066</v>
      </c>
      <c r="P54" s="7"/>
      <c r="Q54" s="7">
        <f t="shared" si="1"/>
        <v>11199265988</v>
      </c>
    </row>
    <row r="55" spans="1:19">
      <c r="A55" s="1" t="s">
        <v>104</v>
      </c>
      <c r="C55" s="7">
        <v>3164</v>
      </c>
      <c r="D55" s="7"/>
      <c r="E55" s="7">
        <v>3062608121</v>
      </c>
      <c r="F55" s="7"/>
      <c r="G55" s="7">
        <v>3029012531</v>
      </c>
      <c r="H55" s="7"/>
      <c r="I55" s="7">
        <f t="shared" si="0"/>
        <v>33595590</v>
      </c>
      <c r="J55" s="7"/>
      <c r="K55" s="7">
        <v>3164</v>
      </c>
      <c r="L55" s="7"/>
      <c r="M55" s="7">
        <v>3062608121</v>
      </c>
      <c r="N55" s="7"/>
      <c r="O55" s="7">
        <v>2970928394</v>
      </c>
      <c r="P55" s="7"/>
      <c r="Q55" s="7">
        <f t="shared" si="1"/>
        <v>91679727</v>
      </c>
    </row>
    <row r="56" spans="1:19">
      <c r="A56" s="1" t="s">
        <v>94</v>
      </c>
      <c r="C56" s="7">
        <v>59094</v>
      </c>
      <c r="D56" s="7"/>
      <c r="E56" s="7">
        <v>57775185189</v>
      </c>
      <c r="F56" s="7"/>
      <c r="G56" s="7">
        <v>58882892531</v>
      </c>
      <c r="H56" s="7"/>
      <c r="I56" s="7">
        <f t="shared" si="0"/>
        <v>-1107707342</v>
      </c>
      <c r="J56" s="7"/>
      <c r="K56" s="7">
        <v>59094</v>
      </c>
      <c r="L56" s="7"/>
      <c r="M56" s="7">
        <v>57775185189</v>
      </c>
      <c r="N56" s="7"/>
      <c r="O56" s="7">
        <v>52981462750</v>
      </c>
      <c r="P56" s="7"/>
      <c r="Q56" s="7">
        <f>M56-O56</f>
        <v>4793722439</v>
      </c>
    </row>
    <row r="57" spans="1:19">
      <c r="A57" s="1" t="s">
        <v>71</v>
      </c>
      <c r="C57" s="7">
        <v>168294</v>
      </c>
      <c r="D57" s="7"/>
      <c r="E57" s="7">
        <v>160960860955</v>
      </c>
      <c r="F57" s="7"/>
      <c r="G57" s="7">
        <v>158736417528</v>
      </c>
      <c r="H57" s="7"/>
      <c r="I57" s="7">
        <f t="shared" si="0"/>
        <v>2224443427</v>
      </c>
      <c r="J57" s="7"/>
      <c r="K57" s="7">
        <v>168294</v>
      </c>
      <c r="L57" s="7"/>
      <c r="M57" s="7">
        <v>160960860955</v>
      </c>
      <c r="N57" s="7"/>
      <c r="O57" s="7">
        <v>150017629713</v>
      </c>
      <c r="P57" s="7"/>
      <c r="Q57" s="7">
        <f t="shared" si="1"/>
        <v>10943231242</v>
      </c>
    </row>
    <row r="58" spans="1:19">
      <c r="A58" s="1" t="s">
        <v>194</v>
      </c>
      <c r="C58" s="7">
        <v>0</v>
      </c>
      <c r="D58" s="7"/>
      <c r="E58" s="7">
        <v>269987125</v>
      </c>
      <c r="F58" s="7"/>
      <c r="G58" s="7">
        <v>49956225</v>
      </c>
      <c r="H58" s="7"/>
      <c r="I58" s="7">
        <v>220030900</v>
      </c>
      <c r="J58" s="7"/>
      <c r="K58" s="7">
        <v>0</v>
      </c>
      <c r="L58" s="7"/>
      <c r="M58" s="7">
        <v>269987125</v>
      </c>
      <c r="N58" s="7"/>
      <c r="O58" s="7">
        <v>49956225</v>
      </c>
      <c r="P58" s="7"/>
      <c r="Q58" s="7">
        <v>220030900</v>
      </c>
    </row>
    <row r="59" spans="1:19" ht="24.75" thickBot="1">
      <c r="C59" s="7"/>
      <c r="D59" s="7"/>
      <c r="E59" s="8">
        <f>SUM(E8:E58)</f>
        <v>4718942545522</v>
      </c>
      <c r="F59" s="7"/>
      <c r="G59" s="8">
        <f>SUM(G8:G58)</f>
        <v>4695460140530</v>
      </c>
      <c r="H59" s="7"/>
      <c r="I59" s="8">
        <f>SUM(I8:I58)</f>
        <v>23482404992</v>
      </c>
      <c r="J59" s="7"/>
      <c r="K59" s="7"/>
      <c r="L59" s="7"/>
      <c r="M59" s="8">
        <f>SUM(M8:M58)</f>
        <v>4718942545522</v>
      </c>
      <c r="N59" s="7"/>
      <c r="O59" s="8">
        <f>SUM(O8:O58)</f>
        <v>5008439820455</v>
      </c>
      <c r="P59" s="7"/>
      <c r="Q59" s="8">
        <f>SUM(Q8:Q58)</f>
        <v>-289497274933</v>
      </c>
      <c r="S59" s="3"/>
    </row>
    <row r="60" spans="1:19" ht="24.75" thickTop="1">
      <c r="H60" s="16">
        <f t="shared" ref="H60" si="2">SUM(H8:H44)</f>
        <v>0</v>
      </c>
      <c r="I60" s="16"/>
      <c r="J60" s="16"/>
      <c r="K60" s="16"/>
      <c r="L60" s="16"/>
      <c r="M60" s="16"/>
      <c r="N60" s="16"/>
      <c r="O60" s="16"/>
      <c r="P60" s="16"/>
      <c r="Q60" s="16"/>
      <c r="S60" s="3"/>
    </row>
    <row r="61" spans="1:19">
      <c r="Q61" s="16"/>
    </row>
    <row r="64" spans="1:19">
      <c r="H64" s="16">
        <f t="shared" ref="H64" si="3">SUM(H45:H57)</f>
        <v>0</v>
      </c>
      <c r="I64" s="16"/>
      <c r="J64" s="16"/>
      <c r="K64" s="16"/>
      <c r="L64" s="16"/>
      <c r="M64" s="16"/>
      <c r="N64" s="16"/>
      <c r="O64" s="16"/>
      <c r="P64" s="16"/>
      <c r="Q64" s="1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60"/>
  <sheetViews>
    <sheetView rightToLeft="1" workbookViewId="0">
      <selection activeCell="Q53" sqref="Q53"/>
    </sheetView>
  </sheetViews>
  <sheetFormatPr defaultRowHeight="24"/>
  <cols>
    <col min="1" max="1" width="32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128</v>
      </c>
      <c r="D6" s="19" t="s">
        <v>128</v>
      </c>
      <c r="E6" s="19" t="s">
        <v>128</v>
      </c>
      <c r="F6" s="19" t="s">
        <v>128</v>
      </c>
      <c r="G6" s="19" t="s">
        <v>128</v>
      </c>
      <c r="H6" s="19" t="s">
        <v>128</v>
      </c>
      <c r="I6" s="19" t="s">
        <v>128</v>
      </c>
      <c r="K6" s="19" t="s">
        <v>129</v>
      </c>
      <c r="L6" s="19" t="s">
        <v>129</v>
      </c>
      <c r="M6" s="19" t="s">
        <v>129</v>
      </c>
      <c r="N6" s="19" t="s">
        <v>129</v>
      </c>
      <c r="O6" s="19" t="s">
        <v>129</v>
      </c>
      <c r="P6" s="19" t="s">
        <v>129</v>
      </c>
      <c r="Q6" s="19" t="s">
        <v>129</v>
      </c>
    </row>
    <row r="7" spans="1:17" ht="24.75">
      <c r="A7" s="19" t="s">
        <v>3</v>
      </c>
      <c r="C7" s="19" t="s">
        <v>7</v>
      </c>
      <c r="E7" s="19" t="s">
        <v>158</v>
      </c>
      <c r="G7" s="19" t="s">
        <v>159</v>
      </c>
      <c r="I7" s="19" t="s">
        <v>161</v>
      </c>
      <c r="K7" s="19" t="s">
        <v>7</v>
      </c>
      <c r="M7" s="19" t="s">
        <v>158</v>
      </c>
      <c r="O7" s="19" t="s">
        <v>159</v>
      </c>
      <c r="Q7" s="19" t="s">
        <v>161</v>
      </c>
    </row>
    <row r="8" spans="1:17">
      <c r="A8" s="1" t="s">
        <v>23</v>
      </c>
      <c r="C8" s="7">
        <v>409979</v>
      </c>
      <c r="D8" s="7"/>
      <c r="E8" s="7">
        <v>8567401256</v>
      </c>
      <c r="F8" s="7"/>
      <c r="G8" s="7">
        <v>11602836813</v>
      </c>
      <c r="H8" s="7"/>
      <c r="I8" s="7">
        <f>E8-G8</f>
        <v>-3035435557</v>
      </c>
      <c r="J8" s="7"/>
      <c r="K8" s="7">
        <v>2546341</v>
      </c>
      <c r="L8" s="7"/>
      <c r="M8" s="7">
        <v>69368307261</v>
      </c>
      <c r="N8" s="7"/>
      <c r="O8" s="7">
        <v>73235823101</v>
      </c>
      <c r="P8" s="7"/>
      <c r="Q8" s="7">
        <f>M8-O8</f>
        <v>-3867515840</v>
      </c>
    </row>
    <row r="9" spans="1:17">
      <c r="A9" s="1" t="s">
        <v>20</v>
      </c>
      <c r="C9" s="7">
        <v>3753557</v>
      </c>
      <c r="D9" s="7"/>
      <c r="E9" s="7">
        <v>68062777574</v>
      </c>
      <c r="F9" s="7"/>
      <c r="G9" s="7">
        <v>68062777574</v>
      </c>
      <c r="H9" s="7"/>
      <c r="I9" s="7">
        <f t="shared" ref="I9:I49" si="0">E9-G9</f>
        <v>0</v>
      </c>
      <c r="J9" s="7"/>
      <c r="K9" s="7">
        <v>3753557</v>
      </c>
      <c r="L9" s="7"/>
      <c r="M9" s="7">
        <v>68062777574</v>
      </c>
      <c r="N9" s="7"/>
      <c r="O9" s="7">
        <v>68062777574</v>
      </c>
      <c r="P9" s="7"/>
      <c r="Q9" s="7">
        <f t="shared" ref="Q9:Q50" si="1">M9-O9</f>
        <v>0</v>
      </c>
    </row>
    <row r="10" spans="1:17">
      <c r="A10" s="1" t="s">
        <v>19</v>
      </c>
      <c r="C10" s="7">
        <v>200000</v>
      </c>
      <c r="D10" s="7"/>
      <c r="E10" s="7">
        <v>29232226823</v>
      </c>
      <c r="F10" s="7"/>
      <c r="G10" s="7">
        <v>32531550283</v>
      </c>
      <c r="H10" s="7"/>
      <c r="I10" s="7">
        <f t="shared" si="0"/>
        <v>-3299323460</v>
      </c>
      <c r="J10" s="7"/>
      <c r="K10" s="7">
        <v>400000</v>
      </c>
      <c r="L10" s="7"/>
      <c r="M10" s="7">
        <v>58447035247</v>
      </c>
      <c r="N10" s="7"/>
      <c r="O10" s="7">
        <v>65063100568</v>
      </c>
      <c r="P10" s="7"/>
      <c r="Q10" s="7">
        <f t="shared" si="1"/>
        <v>-6616065321</v>
      </c>
    </row>
    <row r="11" spans="1:17">
      <c r="A11" s="1" t="s">
        <v>15</v>
      </c>
      <c r="C11" s="7">
        <v>1</v>
      </c>
      <c r="D11" s="7"/>
      <c r="E11" s="7">
        <v>1</v>
      </c>
      <c r="F11" s="7"/>
      <c r="G11" s="7">
        <v>3660</v>
      </c>
      <c r="H11" s="7"/>
      <c r="I11" s="7">
        <f t="shared" si="0"/>
        <v>-3659</v>
      </c>
      <c r="J11" s="7"/>
      <c r="K11" s="7">
        <v>1</v>
      </c>
      <c r="L11" s="7"/>
      <c r="M11" s="7">
        <v>1</v>
      </c>
      <c r="N11" s="7"/>
      <c r="O11" s="7">
        <v>3660</v>
      </c>
      <c r="P11" s="7"/>
      <c r="Q11" s="7">
        <f t="shared" si="1"/>
        <v>-3659</v>
      </c>
    </row>
    <row r="12" spans="1:17">
      <c r="A12" s="1" t="s">
        <v>47</v>
      </c>
      <c r="C12" s="7">
        <v>350000</v>
      </c>
      <c r="D12" s="7"/>
      <c r="E12" s="7">
        <v>42175167707</v>
      </c>
      <c r="F12" s="7"/>
      <c r="G12" s="7">
        <v>35799373568</v>
      </c>
      <c r="H12" s="7"/>
      <c r="I12" s="7">
        <f t="shared" si="0"/>
        <v>6375794139</v>
      </c>
      <c r="J12" s="7"/>
      <c r="K12" s="7">
        <v>350000</v>
      </c>
      <c r="L12" s="7"/>
      <c r="M12" s="7">
        <v>42175167707</v>
      </c>
      <c r="N12" s="7"/>
      <c r="O12" s="7">
        <v>35799373568</v>
      </c>
      <c r="P12" s="7"/>
      <c r="Q12" s="7">
        <f t="shared" si="1"/>
        <v>6375794139</v>
      </c>
    </row>
    <row r="13" spans="1:17">
      <c r="A13" s="1" t="s">
        <v>24</v>
      </c>
      <c r="C13" s="7">
        <v>670256</v>
      </c>
      <c r="D13" s="7"/>
      <c r="E13" s="7">
        <v>16521810400</v>
      </c>
      <c r="F13" s="7"/>
      <c r="G13" s="7">
        <v>15790551050</v>
      </c>
      <c r="H13" s="7"/>
      <c r="I13" s="7">
        <f t="shared" si="0"/>
        <v>731259350</v>
      </c>
      <c r="J13" s="7"/>
      <c r="K13" s="7">
        <v>670256</v>
      </c>
      <c r="L13" s="7"/>
      <c r="M13" s="7">
        <v>16521810400</v>
      </c>
      <c r="N13" s="7"/>
      <c r="O13" s="7">
        <v>15790551050</v>
      </c>
      <c r="P13" s="7"/>
      <c r="Q13" s="7">
        <f t="shared" si="1"/>
        <v>731259350</v>
      </c>
    </row>
    <row r="14" spans="1:17">
      <c r="A14" s="1" t="s">
        <v>22</v>
      </c>
      <c r="C14" s="7">
        <v>3091325</v>
      </c>
      <c r="D14" s="7"/>
      <c r="E14" s="7">
        <v>14275738850</v>
      </c>
      <c r="F14" s="7"/>
      <c r="G14" s="7">
        <v>14275738850</v>
      </c>
      <c r="H14" s="7"/>
      <c r="I14" s="7">
        <f t="shared" si="0"/>
        <v>0</v>
      </c>
      <c r="J14" s="7"/>
      <c r="K14" s="7">
        <v>3091325</v>
      </c>
      <c r="L14" s="7"/>
      <c r="M14" s="7">
        <v>14275738850</v>
      </c>
      <c r="N14" s="7"/>
      <c r="O14" s="7">
        <v>14275738850</v>
      </c>
      <c r="P14" s="7"/>
      <c r="Q14" s="7">
        <f t="shared" si="1"/>
        <v>0</v>
      </c>
    </row>
    <row r="15" spans="1:17">
      <c r="A15" s="1" t="s">
        <v>55</v>
      </c>
      <c r="C15" s="7">
        <v>2000000</v>
      </c>
      <c r="D15" s="7"/>
      <c r="E15" s="7">
        <v>10298358065</v>
      </c>
      <c r="F15" s="7"/>
      <c r="G15" s="7">
        <v>9036377961</v>
      </c>
      <c r="H15" s="7"/>
      <c r="I15" s="7">
        <f t="shared" si="0"/>
        <v>1261980104</v>
      </c>
      <c r="J15" s="7"/>
      <c r="K15" s="7">
        <v>2000000</v>
      </c>
      <c r="L15" s="7"/>
      <c r="M15" s="7">
        <v>10298358065</v>
      </c>
      <c r="N15" s="7"/>
      <c r="O15" s="7">
        <v>9036377961</v>
      </c>
      <c r="P15" s="7"/>
      <c r="Q15" s="7">
        <f t="shared" si="1"/>
        <v>1261980104</v>
      </c>
    </row>
    <row r="16" spans="1:17">
      <c r="A16" s="1" t="s">
        <v>50</v>
      </c>
      <c r="C16" s="7">
        <v>5650000</v>
      </c>
      <c r="D16" s="7"/>
      <c r="E16" s="7">
        <v>44257094651</v>
      </c>
      <c r="F16" s="7"/>
      <c r="G16" s="7">
        <v>37591252436</v>
      </c>
      <c r="H16" s="7"/>
      <c r="I16" s="7">
        <f t="shared" si="0"/>
        <v>6665842215</v>
      </c>
      <c r="J16" s="7"/>
      <c r="K16" s="7">
        <v>5650000</v>
      </c>
      <c r="L16" s="7"/>
      <c r="M16" s="7">
        <v>44257094651</v>
      </c>
      <c r="N16" s="7"/>
      <c r="O16" s="7">
        <v>37591252436</v>
      </c>
      <c r="P16" s="7"/>
      <c r="Q16" s="7">
        <f t="shared" si="1"/>
        <v>6665842215</v>
      </c>
    </row>
    <row r="17" spans="1:17">
      <c r="A17" s="1" t="s">
        <v>162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4965</v>
      </c>
      <c r="L17" s="7"/>
      <c r="M17" s="7">
        <v>1857406508</v>
      </c>
      <c r="N17" s="7"/>
      <c r="O17" s="7">
        <v>1897031172</v>
      </c>
      <c r="P17" s="7"/>
      <c r="Q17" s="7">
        <f t="shared" si="1"/>
        <v>-39624664</v>
      </c>
    </row>
    <row r="18" spans="1:17">
      <c r="A18" s="1" t="s">
        <v>163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1429000</v>
      </c>
      <c r="L18" s="7"/>
      <c r="M18" s="7">
        <v>35299361955</v>
      </c>
      <c r="N18" s="7"/>
      <c r="O18" s="7">
        <v>23930308000</v>
      </c>
      <c r="P18" s="7"/>
      <c r="Q18" s="7">
        <f t="shared" si="1"/>
        <v>11369053955</v>
      </c>
    </row>
    <row r="19" spans="1:17">
      <c r="A19" s="1" t="s">
        <v>39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14375</v>
      </c>
      <c r="L19" s="7"/>
      <c r="M19" s="7">
        <v>719188727</v>
      </c>
      <c r="N19" s="7"/>
      <c r="O19" s="7">
        <v>820600577</v>
      </c>
      <c r="P19" s="7"/>
      <c r="Q19" s="7">
        <f t="shared" si="1"/>
        <v>-101411850</v>
      </c>
    </row>
    <row r="20" spans="1:17">
      <c r="A20" s="1" t="s">
        <v>32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2000000</v>
      </c>
      <c r="L20" s="7"/>
      <c r="M20" s="7">
        <v>15884158683</v>
      </c>
      <c r="N20" s="7"/>
      <c r="O20" s="7">
        <v>15776544927</v>
      </c>
      <c r="P20" s="7"/>
      <c r="Q20" s="7">
        <f t="shared" si="1"/>
        <v>107613756</v>
      </c>
    </row>
    <row r="21" spans="1:17">
      <c r="A21" s="1" t="s">
        <v>29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730000</v>
      </c>
      <c r="L21" s="7"/>
      <c r="M21" s="7">
        <v>13631246461</v>
      </c>
      <c r="N21" s="7"/>
      <c r="O21" s="7">
        <v>12181964176</v>
      </c>
      <c r="P21" s="7"/>
      <c r="Q21" s="7">
        <f t="shared" si="1"/>
        <v>1449282285</v>
      </c>
    </row>
    <row r="22" spans="1:17">
      <c r="A22" s="1" t="s">
        <v>37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200000</v>
      </c>
      <c r="L22" s="7"/>
      <c r="M22" s="7">
        <v>7372647354</v>
      </c>
      <c r="N22" s="7"/>
      <c r="O22" s="7">
        <v>7350005671</v>
      </c>
      <c r="P22" s="7"/>
      <c r="Q22" s="7">
        <f t="shared" si="1"/>
        <v>22641683</v>
      </c>
    </row>
    <row r="23" spans="1:17">
      <c r="A23" s="1" t="s">
        <v>164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2000000</v>
      </c>
      <c r="L23" s="7"/>
      <c r="M23" s="7">
        <v>17498379167</v>
      </c>
      <c r="N23" s="7"/>
      <c r="O23" s="7">
        <v>17634447000</v>
      </c>
      <c r="P23" s="7"/>
      <c r="Q23" s="7">
        <f t="shared" si="1"/>
        <v>-136067833</v>
      </c>
    </row>
    <row r="24" spans="1:17">
      <c r="A24" s="1" t="s">
        <v>165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140251</v>
      </c>
      <c r="L24" s="7"/>
      <c r="M24" s="7">
        <v>56463431792</v>
      </c>
      <c r="N24" s="7"/>
      <c r="O24" s="7">
        <v>53203149259</v>
      </c>
      <c r="P24" s="7"/>
      <c r="Q24" s="7">
        <f t="shared" si="1"/>
        <v>3260282533</v>
      </c>
    </row>
    <row r="25" spans="1:17">
      <c r="A25" s="1" t="s">
        <v>166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12000000</v>
      </c>
      <c r="L25" s="7"/>
      <c r="M25" s="7">
        <v>32582971080</v>
      </c>
      <c r="N25" s="7"/>
      <c r="O25" s="7">
        <v>24141900960</v>
      </c>
      <c r="P25" s="7"/>
      <c r="Q25" s="7">
        <f t="shared" si="1"/>
        <v>8441070120</v>
      </c>
    </row>
    <row r="26" spans="1:17">
      <c r="A26" s="1" t="s">
        <v>34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901368</v>
      </c>
      <c r="L26" s="7"/>
      <c r="M26" s="7">
        <v>20303426746</v>
      </c>
      <c r="N26" s="7"/>
      <c r="O26" s="7">
        <v>20019466241</v>
      </c>
      <c r="P26" s="7"/>
      <c r="Q26" s="7">
        <f t="shared" si="1"/>
        <v>283960505</v>
      </c>
    </row>
    <row r="27" spans="1:17">
      <c r="A27" s="1" t="s">
        <v>167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625000</v>
      </c>
      <c r="L27" s="7"/>
      <c r="M27" s="7">
        <v>13916700139</v>
      </c>
      <c r="N27" s="7"/>
      <c r="O27" s="7">
        <v>8101099124</v>
      </c>
      <c r="P27" s="7"/>
      <c r="Q27" s="7">
        <f t="shared" si="1"/>
        <v>5815601015</v>
      </c>
    </row>
    <row r="28" spans="1:17">
      <c r="A28" s="1" t="s">
        <v>17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1381172</v>
      </c>
      <c r="L28" s="7"/>
      <c r="M28" s="7">
        <v>38995237942</v>
      </c>
      <c r="N28" s="7"/>
      <c r="O28" s="7">
        <v>39299620298</v>
      </c>
      <c r="P28" s="7"/>
      <c r="Q28" s="7">
        <f t="shared" si="1"/>
        <v>-304382356</v>
      </c>
    </row>
    <row r="29" spans="1:17">
      <c r="A29" s="1" t="s">
        <v>28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402000</v>
      </c>
      <c r="L29" s="7"/>
      <c r="M29" s="7">
        <v>1104936313</v>
      </c>
      <c r="N29" s="7"/>
      <c r="O29" s="7">
        <v>1142022538</v>
      </c>
      <c r="P29" s="7"/>
      <c r="Q29" s="7">
        <f t="shared" si="1"/>
        <v>-37086225</v>
      </c>
    </row>
    <row r="30" spans="1:17">
      <c r="A30" s="1" t="s">
        <v>38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8275</v>
      </c>
      <c r="L30" s="7"/>
      <c r="M30" s="7">
        <v>490006193</v>
      </c>
      <c r="N30" s="7"/>
      <c r="O30" s="7">
        <v>520664092</v>
      </c>
      <c r="P30" s="7"/>
      <c r="Q30" s="7">
        <f t="shared" si="1"/>
        <v>-30657899</v>
      </c>
    </row>
    <row r="31" spans="1:17">
      <c r="A31" s="1" t="s">
        <v>168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275000</v>
      </c>
      <c r="L31" s="7"/>
      <c r="M31" s="7">
        <v>8433271855</v>
      </c>
      <c r="N31" s="7"/>
      <c r="O31" s="7">
        <v>5230019548</v>
      </c>
      <c r="P31" s="7"/>
      <c r="Q31" s="7">
        <f t="shared" si="1"/>
        <v>3203252307</v>
      </c>
    </row>
    <row r="32" spans="1:17">
      <c r="A32" s="1" t="s">
        <v>81</v>
      </c>
      <c r="C32" s="7">
        <v>413959</v>
      </c>
      <c r="D32" s="7"/>
      <c r="E32" s="7">
        <v>413539435411</v>
      </c>
      <c r="F32" s="7"/>
      <c r="G32" s="7">
        <v>381407747391</v>
      </c>
      <c r="H32" s="7"/>
      <c r="I32" s="7">
        <f t="shared" si="0"/>
        <v>32131688020</v>
      </c>
      <c r="J32" s="7"/>
      <c r="K32" s="7">
        <v>573942</v>
      </c>
      <c r="L32" s="7"/>
      <c r="M32" s="7">
        <v>568509882034</v>
      </c>
      <c r="N32" s="7"/>
      <c r="O32" s="7">
        <v>528810643935</v>
      </c>
      <c r="P32" s="7"/>
      <c r="Q32" s="7">
        <f t="shared" si="1"/>
        <v>39699238099</v>
      </c>
    </row>
    <row r="33" spans="1:17">
      <c r="A33" s="1" t="s">
        <v>90</v>
      </c>
      <c r="C33" s="7">
        <v>105000</v>
      </c>
      <c r="D33" s="7"/>
      <c r="E33" s="7">
        <v>105000000000</v>
      </c>
      <c r="F33" s="7"/>
      <c r="G33" s="7">
        <v>97350541718</v>
      </c>
      <c r="H33" s="7"/>
      <c r="I33" s="7">
        <f t="shared" si="0"/>
        <v>7649458282</v>
      </c>
      <c r="J33" s="7"/>
      <c r="K33" s="7">
        <v>105000</v>
      </c>
      <c r="L33" s="7"/>
      <c r="M33" s="7">
        <v>105000000000</v>
      </c>
      <c r="N33" s="7"/>
      <c r="O33" s="7">
        <v>97350541718</v>
      </c>
      <c r="P33" s="7"/>
      <c r="Q33" s="7">
        <f t="shared" si="1"/>
        <v>7649458282</v>
      </c>
    </row>
    <row r="34" spans="1:17">
      <c r="A34" s="1" t="s">
        <v>88</v>
      </c>
      <c r="C34" s="7">
        <v>77314</v>
      </c>
      <c r="D34" s="7"/>
      <c r="E34" s="7">
        <v>73130674619</v>
      </c>
      <c r="F34" s="7"/>
      <c r="G34" s="7">
        <v>67978883596</v>
      </c>
      <c r="H34" s="7"/>
      <c r="I34" s="7">
        <f t="shared" si="0"/>
        <v>5151791023</v>
      </c>
      <c r="J34" s="7"/>
      <c r="K34" s="7">
        <v>401309</v>
      </c>
      <c r="L34" s="7"/>
      <c r="M34" s="7">
        <v>376360979166</v>
      </c>
      <c r="N34" s="7"/>
      <c r="O34" s="7">
        <v>352853788413</v>
      </c>
      <c r="P34" s="7"/>
      <c r="Q34" s="7">
        <f t="shared" si="1"/>
        <v>23507190753</v>
      </c>
    </row>
    <row r="35" spans="1:17">
      <c r="A35" s="1" t="s">
        <v>96</v>
      </c>
      <c r="C35" s="7">
        <v>93515</v>
      </c>
      <c r="D35" s="7"/>
      <c r="E35" s="7">
        <v>88042175522</v>
      </c>
      <c r="F35" s="7"/>
      <c r="G35" s="7">
        <v>82307178528</v>
      </c>
      <c r="H35" s="7"/>
      <c r="I35" s="7">
        <f t="shared" si="0"/>
        <v>5734996994</v>
      </c>
      <c r="J35" s="7"/>
      <c r="K35" s="7">
        <v>228515</v>
      </c>
      <c r="L35" s="7"/>
      <c r="M35" s="7">
        <v>214243981203</v>
      </c>
      <c r="N35" s="7"/>
      <c r="O35" s="7">
        <v>201127358193</v>
      </c>
      <c r="P35" s="7"/>
      <c r="Q35" s="7">
        <f t="shared" si="1"/>
        <v>13116623010</v>
      </c>
    </row>
    <row r="36" spans="1:17">
      <c r="A36" s="1" t="s">
        <v>92</v>
      </c>
      <c r="C36" s="7">
        <v>96932</v>
      </c>
      <c r="D36" s="7"/>
      <c r="E36" s="7">
        <v>91456930877</v>
      </c>
      <c r="F36" s="7"/>
      <c r="G36" s="7">
        <v>85926402937</v>
      </c>
      <c r="H36" s="7"/>
      <c r="I36" s="7">
        <f t="shared" si="0"/>
        <v>5530527940</v>
      </c>
      <c r="J36" s="7"/>
      <c r="K36" s="7">
        <v>125000</v>
      </c>
      <c r="L36" s="7"/>
      <c r="M36" s="7">
        <v>116470808094</v>
      </c>
      <c r="N36" s="7"/>
      <c r="O36" s="7">
        <v>110807580232</v>
      </c>
      <c r="P36" s="7"/>
      <c r="Q36" s="7">
        <f t="shared" si="1"/>
        <v>5663227862</v>
      </c>
    </row>
    <row r="37" spans="1:17">
      <c r="A37" s="1" t="s">
        <v>94</v>
      </c>
      <c r="C37" s="7">
        <v>40906</v>
      </c>
      <c r="D37" s="7"/>
      <c r="E37" s="7">
        <v>39993091100</v>
      </c>
      <c r="F37" s="7"/>
      <c r="G37" s="7">
        <v>36674784500</v>
      </c>
      <c r="H37" s="7"/>
      <c r="I37" s="7">
        <f t="shared" si="0"/>
        <v>3318306600</v>
      </c>
      <c r="J37" s="7"/>
      <c r="K37" s="7">
        <v>40906</v>
      </c>
      <c r="L37" s="7"/>
      <c r="M37" s="7">
        <v>39993091100</v>
      </c>
      <c r="N37" s="7"/>
      <c r="O37" s="7">
        <v>36674784500</v>
      </c>
      <c r="P37" s="7"/>
      <c r="Q37" s="7">
        <f t="shared" si="1"/>
        <v>3318306600</v>
      </c>
    </row>
    <row r="38" spans="1:17">
      <c r="A38" s="1" t="s">
        <v>97</v>
      </c>
      <c r="C38" s="7">
        <v>25633</v>
      </c>
      <c r="D38" s="7"/>
      <c r="E38" s="7">
        <v>24995077395</v>
      </c>
      <c r="F38" s="7"/>
      <c r="G38" s="7">
        <v>23614975985</v>
      </c>
      <c r="H38" s="7"/>
      <c r="I38" s="7">
        <f t="shared" si="0"/>
        <v>1380101410</v>
      </c>
      <c r="J38" s="7"/>
      <c r="K38" s="7">
        <v>25633</v>
      </c>
      <c r="L38" s="7"/>
      <c r="M38" s="7">
        <v>24995077395</v>
      </c>
      <c r="N38" s="7"/>
      <c r="O38" s="7">
        <v>23614975985</v>
      </c>
      <c r="P38" s="7"/>
      <c r="Q38" s="7">
        <f t="shared" si="1"/>
        <v>1380101410</v>
      </c>
    </row>
    <row r="39" spans="1:17">
      <c r="A39" s="1" t="s">
        <v>98</v>
      </c>
      <c r="C39" s="7">
        <v>10000</v>
      </c>
      <c r="D39" s="7"/>
      <c r="E39" s="7">
        <v>9331708322</v>
      </c>
      <c r="F39" s="7"/>
      <c r="G39" s="7">
        <v>8590499000</v>
      </c>
      <c r="H39" s="7"/>
      <c r="I39" s="7">
        <f t="shared" si="0"/>
        <v>741209322</v>
      </c>
      <c r="J39" s="7"/>
      <c r="K39" s="7">
        <v>475670</v>
      </c>
      <c r="L39" s="7"/>
      <c r="M39" s="7">
        <v>433254124781</v>
      </c>
      <c r="N39" s="7"/>
      <c r="O39" s="7">
        <v>408624265961</v>
      </c>
      <c r="P39" s="7"/>
      <c r="Q39" s="7">
        <f t="shared" si="1"/>
        <v>24629858820</v>
      </c>
    </row>
    <row r="40" spans="1:17">
      <c r="A40" s="1" t="s">
        <v>101</v>
      </c>
      <c r="C40" s="7">
        <v>10978</v>
      </c>
      <c r="D40" s="7"/>
      <c r="E40" s="7">
        <v>9998816049</v>
      </c>
      <c r="F40" s="7"/>
      <c r="G40" s="7">
        <v>9223470682</v>
      </c>
      <c r="H40" s="7"/>
      <c r="I40" s="7">
        <f t="shared" si="0"/>
        <v>775345367</v>
      </c>
      <c r="J40" s="7"/>
      <c r="K40" s="7">
        <v>10978</v>
      </c>
      <c r="L40" s="7"/>
      <c r="M40" s="7">
        <v>9998816049</v>
      </c>
      <c r="N40" s="7"/>
      <c r="O40" s="7">
        <v>9223470682</v>
      </c>
      <c r="P40" s="7"/>
      <c r="Q40" s="7">
        <f t="shared" si="1"/>
        <v>775345367</v>
      </c>
    </row>
    <row r="41" spans="1:17">
      <c r="A41" s="1" t="s">
        <v>169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133237</v>
      </c>
      <c r="L41" s="7"/>
      <c r="M41" s="7">
        <v>133237000000</v>
      </c>
      <c r="N41" s="7"/>
      <c r="O41" s="7">
        <v>128437170092</v>
      </c>
      <c r="P41" s="7"/>
      <c r="Q41" s="7">
        <f t="shared" si="1"/>
        <v>4799829908</v>
      </c>
    </row>
    <row r="42" spans="1:17">
      <c r="A42" s="1" t="s">
        <v>104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136108</v>
      </c>
      <c r="L42" s="7"/>
      <c r="M42" s="7">
        <v>129978333463</v>
      </c>
      <c r="N42" s="7"/>
      <c r="O42" s="7">
        <v>127802503748</v>
      </c>
      <c r="P42" s="7"/>
      <c r="Q42" s="7">
        <f t="shared" si="1"/>
        <v>2175829715</v>
      </c>
    </row>
    <row r="43" spans="1:17">
      <c r="A43" s="1" t="s">
        <v>135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100000</v>
      </c>
      <c r="L43" s="7"/>
      <c r="M43" s="7">
        <v>99741382595</v>
      </c>
      <c r="N43" s="7"/>
      <c r="O43" s="7">
        <v>99515609375</v>
      </c>
      <c r="P43" s="7"/>
      <c r="Q43" s="7">
        <f t="shared" si="1"/>
        <v>225773220</v>
      </c>
    </row>
    <row r="44" spans="1:17">
      <c r="A44" s="1" t="s">
        <v>170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105000</v>
      </c>
      <c r="L44" s="7"/>
      <c r="M44" s="7">
        <v>105000000000</v>
      </c>
      <c r="N44" s="7"/>
      <c r="O44" s="7">
        <v>102356444531</v>
      </c>
      <c r="P44" s="7"/>
      <c r="Q44" s="7">
        <f t="shared" si="1"/>
        <v>2643555469</v>
      </c>
    </row>
    <row r="45" spans="1:17">
      <c r="A45" s="1" t="s">
        <v>171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65000</v>
      </c>
      <c r="L45" s="7"/>
      <c r="M45" s="7">
        <v>65000000000</v>
      </c>
      <c r="N45" s="7"/>
      <c r="O45" s="7">
        <v>60068610590</v>
      </c>
      <c r="P45" s="7"/>
      <c r="Q45" s="7">
        <f t="shared" si="1"/>
        <v>4931389410</v>
      </c>
    </row>
    <row r="46" spans="1:17">
      <c r="A46" s="1" t="s">
        <v>172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75000</v>
      </c>
      <c r="L46" s="7"/>
      <c r="M46" s="7">
        <v>75000000000</v>
      </c>
      <c r="N46" s="7"/>
      <c r="O46" s="7">
        <v>69985562817</v>
      </c>
      <c r="P46" s="7"/>
      <c r="Q46" s="7">
        <f t="shared" si="1"/>
        <v>5014437183</v>
      </c>
    </row>
    <row r="47" spans="1:17">
      <c r="A47" s="1" t="s">
        <v>83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32892</v>
      </c>
      <c r="L47" s="7"/>
      <c r="M47" s="7">
        <v>29973650773</v>
      </c>
      <c r="N47" s="7"/>
      <c r="O47" s="7">
        <v>29471426546</v>
      </c>
      <c r="P47" s="7"/>
      <c r="Q47" s="7">
        <f t="shared" si="1"/>
        <v>502224227</v>
      </c>
    </row>
    <row r="48" spans="1:17">
      <c r="A48" s="1" t="s">
        <v>173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107547</v>
      </c>
      <c r="L48" s="7"/>
      <c r="M48" s="7">
        <v>107547000000</v>
      </c>
      <c r="N48" s="7"/>
      <c r="O48" s="7">
        <v>100753274158</v>
      </c>
      <c r="P48" s="7"/>
      <c r="Q48" s="7">
        <f t="shared" si="1"/>
        <v>6793725842</v>
      </c>
    </row>
    <row r="49" spans="1:20">
      <c r="A49" s="1" t="s">
        <v>86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32963</v>
      </c>
      <c r="L49" s="7"/>
      <c r="M49" s="7">
        <f>29973755515-490838</f>
        <v>29973264677</v>
      </c>
      <c r="N49" s="7"/>
      <c r="O49" s="7">
        <v>29156091711</v>
      </c>
      <c r="P49" s="7"/>
      <c r="Q49" s="7">
        <f t="shared" si="1"/>
        <v>817172966</v>
      </c>
    </row>
    <row r="50" spans="1:20">
      <c r="A50" s="1" t="s">
        <v>174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>E50-G50</f>
        <v>0</v>
      </c>
      <c r="J50" s="7"/>
      <c r="K50" s="7">
        <v>120000</v>
      </c>
      <c r="L50" s="7"/>
      <c r="M50" s="7">
        <v>109636164131</v>
      </c>
      <c r="N50" s="7"/>
      <c r="O50" s="7">
        <v>101861534250</v>
      </c>
      <c r="P50" s="7"/>
      <c r="Q50" s="7">
        <f t="shared" si="1"/>
        <v>7774629881</v>
      </c>
      <c r="T50" s="16"/>
    </row>
    <row r="51" spans="1:20">
      <c r="A51" s="1" t="s">
        <v>193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/>
      <c r="L51" s="7"/>
      <c r="M51" s="7">
        <f>Q51+O51</f>
        <v>821530568</v>
      </c>
      <c r="N51" s="7"/>
      <c r="O51" s="7">
        <v>385603860</v>
      </c>
      <c r="P51" s="7"/>
      <c r="Q51" s="7">
        <v>435926708</v>
      </c>
    </row>
    <row r="52" spans="1:20" ht="24.75" thickBot="1">
      <c r="C52" s="7"/>
      <c r="D52" s="7"/>
      <c r="E52" s="8">
        <f>SUM(E8:E51)</f>
        <v>1088878484622</v>
      </c>
      <c r="F52" s="7"/>
      <c r="G52" s="8">
        <f>SUM(G8:G51)</f>
        <v>1017764946532</v>
      </c>
      <c r="H52" s="7"/>
      <c r="I52" s="8">
        <f>SUM(I8:I51)</f>
        <v>71113538090</v>
      </c>
      <c r="J52" s="7"/>
      <c r="K52" s="7"/>
      <c r="L52" s="7"/>
      <c r="M52" s="8">
        <f>SUM(M8:M51)</f>
        <v>3362693746700</v>
      </c>
      <c r="N52" s="7"/>
      <c r="O52" s="8">
        <f>SUM(O8:O51)</f>
        <v>3168985083648</v>
      </c>
      <c r="P52" s="7"/>
      <c r="Q52" s="8">
        <f>SUM(Q8:Q51)</f>
        <v>193708663052</v>
      </c>
      <c r="T52" s="3"/>
    </row>
    <row r="53" spans="1:20" ht="24.75" thickTop="1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T53" s="3"/>
    </row>
    <row r="54" spans="1:20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T54" s="3"/>
    </row>
    <row r="55" spans="1:20">
      <c r="G55" s="3"/>
      <c r="I55" s="6"/>
      <c r="J55" s="6"/>
      <c r="K55" s="6"/>
      <c r="L55" s="6"/>
      <c r="M55" s="17"/>
      <c r="N55" s="6"/>
      <c r="O55" s="6"/>
      <c r="P55" s="6"/>
      <c r="Q55" s="16"/>
      <c r="T55" s="3"/>
    </row>
    <row r="56" spans="1:20">
      <c r="G56" s="3"/>
      <c r="I56" s="7"/>
      <c r="J56" s="7"/>
      <c r="K56" s="7"/>
      <c r="L56" s="7"/>
      <c r="M56" s="7"/>
      <c r="N56" s="7"/>
      <c r="O56" s="7"/>
      <c r="P56" s="7"/>
      <c r="Q56" s="7"/>
      <c r="T56" s="3"/>
    </row>
    <row r="57" spans="1:20">
      <c r="G57" s="16"/>
      <c r="M57" s="7"/>
      <c r="Q57" s="16"/>
      <c r="T57" s="3"/>
    </row>
    <row r="58" spans="1:20">
      <c r="M58" s="16"/>
      <c r="T58" s="3"/>
    </row>
    <row r="59" spans="1:20">
      <c r="M59" s="16"/>
      <c r="Q59" s="16"/>
    </row>
    <row r="60" spans="1:20">
      <c r="Q60" s="16"/>
    </row>
  </sheetData>
  <mergeCells count="14">
    <mergeCell ref="A2:Q2"/>
    <mergeCell ref="A4:Q4"/>
    <mergeCell ref="A3:Q3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2023-08-30T06:02:02Z</dcterms:created>
  <dcterms:modified xsi:type="dcterms:W3CDTF">2023-08-31T07:27:38Z</dcterms:modified>
</cp:coreProperties>
</file>