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D4029B2F-4B48-4F3F-86F2-328518A8D65A}" xr6:coauthVersionLast="47" xr6:coauthVersionMax="47" xr10:uidLastSave="{00000000-0000-0000-0000-000000000000}"/>
  <bookViews>
    <workbookView xWindow="-120" yWindow="-120" windowWidth="29040" windowHeight="15840" tabRatio="683" xr2:uid="{00000000-000D-0000-FFFF-FFFF00000000}"/>
  </bookViews>
  <sheets>
    <sheet name="سهام" sheetId="1" r:id="rId1"/>
    <sheet name="تبعی" sheetId="2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8" l="1"/>
  <c r="Q70" i="9"/>
  <c r="G10" i="15"/>
  <c r="E10" i="15"/>
  <c r="E8" i="15"/>
  <c r="E9" i="15"/>
  <c r="E7" i="15"/>
  <c r="C10" i="15"/>
  <c r="K10" i="13"/>
  <c r="K9" i="13"/>
  <c r="K8" i="13"/>
  <c r="G10" i="13"/>
  <c r="G9" i="13"/>
  <c r="G8" i="13"/>
  <c r="E10" i="13"/>
  <c r="I10" i="13"/>
  <c r="Q42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3" i="12"/>
  <c r="Q44" i="12"/>
  <c r="Q45" i="12"/>
  <c r="Q46" i="12"/>
  <c r="Q47" i="12"/>
  <c r="Q8" i="12"/>
  <c r="Q48" i="12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8" i="12"/>
  <c r="I48" i="12" s="1"/>
  <c r="C48" i="12"/>
  <c r="E48" i="12"/>
  <c r="G48" i="12"/>
  <c r="K48" i="12"/>
  <c r="M48" i="12"/>
  <c r="O48" i="12"/>
  <c r="S69" i="11"/>
  <c r="Q69" i="11"/>
  <c r="O69" i="11"/>
  <c r="M69" i="11"/>
  <c r="S68" i="11"/>
  <c r="S67" i="11"/>
  <c r="C69" i="11"/>
  <c r="E69" i="11"/>
  <c r="G69" i="11"/>
  <c r="I69" i="11"/>
  <c r="K68" i="11"/>
  <c r="I68" i="11"/>
  <c r="I67" i="11"/>
  <c r="S8" i="11"/>
  <c r="S29" i="11"/>
  <c r="I41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8" i="11"/>
  <c r="I74" i="10"/>
  <c r="I43" i="10"/>
  <c r="I44" i="10"/>
  <c r="O74" i="10"/>
  <c r="M74" i="10"/>
  <c r="G74" i="10"/>
  <c r="E74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8" i="10"/>
  <c r="O70" i="9"/>
  <c r="M70" i="9"/>
  <c r="I70" i="9"/>
  <c r="G70" i="9"/>
  <c r="E7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8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8" i="8"/>
  <c r="I31" i="8"/>
  <c r="K31" i="8"/>
  <c r="M31" i="8"/>
  <c r="O31" i="8"/>
  <c r="Q31" i="8"/>
  <c r="S15" i="7"/>
  <c r="Q15" i="7"/>
  <c r="O15" i="7"/>
  <c r="M15" i="7"/>
  <c r="K15" i="7"/>
  <c r="I15" i="7"/>
  <c r="S10" i="6"/>
  <c r="Q10" i="6"/>
  <c r="O10" i="6"/>
  <c r="M10" i="6"/>
  <c r="K10" i="6"/>
  <c r="AK28" i="3"/>
  <c r="Q28" i="3"/>
  <c r="S28" i="3"/>
  <c r="W28" i="3"/>
  <c r="AA28" i="3"/>
  <c r="AG28" i="3"/>
  <c r="AI28" i="3"/>
  <c r="Y55" i="1"/>
  <c r="W55" i="1"/>
  <c r="U55" i="1"/>
  <c r="O55" i="1"/>
  <c r="K55" i="1"/>
  <c r="G55" i="1"/>
  <c r="E55" i="1"/>
  <c r="U68" i="11" l="1"/>
  <c r="U67" i="11"/>
  <c r="K67" i="11"/>
  <c r="K30" i="11"/>
  <c r="K22" i="11"/>
  <c r="K14" i="11"/>
  <c r="U64" i="11"/>
  <c r="U23" i="11"/>
  <c r="U15" i="11"/>
  <c r="K39" i="11"/>
  <c r="K31" i="11"/>
  <c r="U49" i="11"/>
  <c r="U41" i="11"/>
  <c r="U33" i="11"/>
  <c r="U24" i="11"/>
  <c r="U39" i="11"/>
  <c r="U31" i="11"/>
  <c r="U22" i="11"/>
  <c r="U14" i="11"/>
  <c r="U56" i="11"/>
  <c r="K27" i="11"/>
  <c r="U61" i="11"/>
  <c r="U45" i="11"/>
  <c r="U28" i="11"/>
  <c r="U20" i="11"/>
  <c r="K63" i="11"/>
  <c r="U44" i="11"/>
  <c r="U36" i="11"/>
  <c r="U27" i="11"/>
  <c r="U19" i="11"/>
  <c r="U11" i="11"/>
  <c r="K61" i="11"/>
  <c r="U46" i="11"/>
  <c r="U38" i="11"/>
  <c r="K52" i="11"/>
  <c r="K19" i="11"/>
  <c r="U37" i="11"/>
  <c r="K45" i="11"/>
  <c r="U54" i="11"/>
  <c r="U30" i="11"/>
  <c r="K60" i="11"/>
  <c r="K35" i="11"/>
  <c r="U53" i="11"/>
  <c r="K46" i="11"/>
  <c r="K37" i="11"/>
  <c r="K29" i="11"/>
  <c r="K21" i="11"/>
  <c r="K13" i="11"/>
  <c r="K11" i="11"/>
  <c r="K59" i="11"/>
  <c r="K51" i="11"/>
  <c r="K34" i="11"/>
  <c r="K26" i="11"/>
  <c r="K10" i="11"/>
  <c r="K58" i="11"/>
  <c r="K50" i="11"/>
  <c r="K42" i="11"/>
  <c r="U59" i="11"/>
  <c r="U51" i="11"/>
  <c r="U43" i="11"/>
  <c r="U35" i="11"/>
  <c r="U10" i="11"/>
  <c r="K8" i="11"/>
  <c r="K24" i="11"/>
  <c r="K56" i="11"/>
  <c r="K17" i="11"/>
  <c r="K33" i="11"/>
  <c r="K65" i="11"/>
  <c r="K40" i="11"/>
  <c r="K32" i="11"/>
  <c r="K64" i="11"/>
  <c r="K9" i="11"/>
  <c r="K25" i="11"/>
  <c r="K41" i="11"/>
  <c r="K16" i="11"/>
  <c r="K48" i="11"/>
  <c r="K43" i="11"/>
  <c r="K18" i="11"/>
  <c r="U66" i="11"/>
  <c r="U58" i="11"/>
  <c r="U50" i="11"/>
  <c r="U25" i="11"/>
  <c r="U17" i="11"/>
  <c r="U9" i="11"/>
  <c r="U8" i="11"/>
  <c r="Q74" i="10"/>
  <c r="U34" i="11" l="1"/>
  <c r="U13" i="11"/>
  <c r="U69" i="11" s="1"/>
  <c r="K54" i="11"/>
  <c r="K12" i="11"/>
  <c r="U62" i="11"/>
  <c r="U52" i="11"/>
  <c r="K44" i="11"/>
  <c r="U47" i="11"/>
  <c r="U57" i="11"/>
  <c r="U32" i="11"/>
  <c r="K38" i="11"/>
  <c r="U18" i="11"/>
  <c r="U42" i="11"/>
  <c r="K57" i="11"/>
  <c r="K49" i="11"/>
  <c r="U26" i="11"/>
  <c r="K66" i="11"/>
  <c r="U21" i="11"/>
  <c r="K62" i="11"/>
  <c r="K28" i="11"/>
  <c r="K36" i="11"/>
  <c r="U60" i="11"/>
  <c r="K20" i="11"/>
  <c r="U55" i="11"/>
  <c r="U65" i="11"/>
  <c r="U40" i="11"/>
  <c r="K47" i="11"/>
  <c r="U29" i="11"/>
  <c r="U12" i="11"/>
  <c r="K53" i="11"/>
  <c r="U63" i="11"/>
  <c r="K15" i="11"/>
  <c r="K69" i="11" s="1"/>
  <c r="U48" i="11"/>
  <c r="K55" i="11"/>
  <c r="U16" i="11"/>
  <c r="K23" i="11"/>
</calcChain>
</file>

<file path=xl/sharedStrings.xml><?xml version="1.0" encoding="utf-8"?>
<sst xmlns="http://schemas.openxmlformats.org/spreadsheetml/2006/main" count="860" uniqueCount="241">
  <si>
    <t>صندوق سرمایه‌گذاری تضمین اصل سرمایه مفید</t>
  </si>
  <si>
    <t>صورت وضعیت سبد</t>
  </si>
  <si>
    <t>برای ماه منتهی به 1402/08/30</t>
  </si>
  <si>
    <t>نام شرکت</t>
  </si>
  <si>
    <t>1402/07/30</t>
  </si>
  <si>
    <t>تغییرات طی دوره</t>
  </si>
  <si>
    <t>1402/08/30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</si>
  <si>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</si>
  <si>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</si>
  <si>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</si>
  <si>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</si>
  <si>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</si>
  <si>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</si>
  <si>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</si>
  <si>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</si>
  <si>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</si>
  <si>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 ملت</t>
  </si>
  <si>
    <t>بین المللی توسعه ص. معادن غدیر</t>
  </si>
  <si>
    <t>پالایش نفت اصفهان</t>
  </si>
  <si>
    <t>پتروشیمی پردیس</t>
  </si>
  <si>
    <t>پرتو بار فرابر خلیج فارس</t>
  </si>
  <si>
    <t>تامین سرمایه کاردان</t>
  </si>
  <si>
    <t>تایدواترخاورمیانه</t>
  </si>
  <si>
    <t>تراکتورسازی‌ایران‌</t>
  </si>
  <si>
    <t>ح. گسترش سوخت سبززاگرس(س. عام)</t>
  </si>
  <si>
    <t>داروپخش‌ (هلدینگ‌</t>
  </si>
  <si>
    <t>داروسازی شهید قاضی</t>
  </si>
  <si>
    <t>س.ص.بازنشستگی کارکنان بانکها</t>
  </si>
  <si>
    <t>سرمایه گذاری تامین اجتماعی</t>
  </si>
  <si>
    <t>سرمایه گذاری دارویی تامین</t>
  </si>
  <si>
    <t>سرمایه گذاری سبحان</t>
  </si>
  <si>
    <t>سرمایه گذاری سیمان تامین</t>
  </si>
  <si>
    <t>سرمایه گذاری صبا تامین</t>
  </si>
  <si>
    <t>سرمایه گذاری صدرتامین</t>
  </si>
  <si>
    <t>سرمایه گذاری گروه توسعه ملی</t>
  </si>
  <si>
    <t>سرمایه گذاری مسکن جنوب</t>
  </si>
  <si>
    <t>سرمایه‌ گذاری‌ البرز(هلدینگ‌</t>
  </si>
  <si>
    <t>سرمایه‌گذاری‌غدیر(هلدینگ‌</t>
  </si>
  <si>
    <t>سیمان آبیک</t>
  </si>
  <si>
    <t>سیمان خوزستان</t>
  </si>
  <si>
    <t>سیمان فارس و خوزستان</t>
  </si>
  <si>
    <t>سیمان‌ صوفیان‌</t>
  </si>
  <si>
    <t>سیمان‌هگمتان‌</t>
  </si>
  <si>
    <t>سیمرغ</t>
  </si>
  <si>
    <t>صنایع فروآلیاژ ایران</t>
  </si>
  <si>
    <t>فجر انرژی خلیج فارس</t>
  </si>
  <si>
    <t>فولاد کاوه جنوب کیش</t>
  </si>
  <si>
    <t>گروه انتخاب الکترونیک آرمان</t>
  </si>
  <si>
    <t>گروه توسعه مالی مهرآیندگان</t>
  </si>
  <si>
    <t>گروه دارویی سبحان</t>
  </si>
  <si>
    <t>گروه‌صنعتی‌سپاهان‌</t>
  </si>
  <si>
    <t>گسترش نفت و گاز پارسیان</t>
  </si>
  <si>
    <t>مبین انرژی خلیج فارس</t>
  </si>
  <si>
    <t>مولد نیروگاهی تجارت فارس</t>
  </si>
  <si>
    <t>نفت سپاهان</t>
  </si>
  <si>
    <t>کارخانجات‌داروپخش‌</t>
  </si>
  <si>
    <t>کشت و دام قیام اصفهان</t>
  </si>
  <si>
    <t>ح . صبا فولاد خلیج فارس</t>
  </si>
  <si>
    <t>توسعه معادن کرومیت کاوندگان</t>
  </si>
  <si>
    <t>شمش طلا</t>
  </si>
  <si>
    <t>کاشی‌ پارس‌</t>
  </si>
  <si>
    <t>تعداد اوراق تبعی</t>
  </si>
  <si>
    <t>قیمت اعمال</t>
  </si>
  <si>
    <t>تاریخ اعمال</t>
  </si>
  <si>
    <t>نرخ موثر</t>
  </si>
  <si>
    <t>اختیار ف.ت.انتخاب-40032-031123</t>
  </si>
  <si>
    <t>1403/11/23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</si>
  <si>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</si>
  <si>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</si>
  <si>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</si>
  <si>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</si>
  <si>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</si>
  <si>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</si>
  <si>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</si>
  <si>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</si>
  <si>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خزانه-م1بودجه01-040326</t>
  </si>
  <si>
    <t>بله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</si>
  <si>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</si>
  <si>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</si>
  <si>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</si>
  <si>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</si>
  <si>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</si>
  <si>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</si>
  <si>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</si>
  <si>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</si>
  <si>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</si>
  <si>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</si>
  <si>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</si>
  <si>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اسنادخزانه-م20بودجه98-020806</t>
  </si>
  <si>
    <t>1399/02/20</t>
  </si>
  <si>
    <t>1402/08/06</t>
  </si>
  <si>
    <t>اسنادخزانه-م3بودجه00-030418</t>
  </si>
  <si>
    <t>1400/02/22</t>
  </si>
  <si>
    <t>1403/04/18</t>
  </si>
  <si>
    <t>اسنادخزانه-م4بودجه01-040917</t>
  </si>
  <si>
    <t>1401/12/08</t>
  </si>
  <si>
    <t>1404/09/16</t>
  </si>
  <si>
    <t>اسنادخزانه-م6بودجه01-030814</t>
  </si>
  <si>
    <t>1401/12/10</t>
  </si>
  <si>
    <t>1403/08/14</t>
  </si>
  <si>
    <t>اسنادخزانه-م8بودجه01-040728</t>
  </si>
  <si>
    <t>1401/12/28</t>
  </si>
  <si>
    <t>1404/07/27</t>
  </si>
  <si>
    <t>گواهی اعتبارمولد صنعت020930</t>
  </si>
  <si>
    <t>1401/10/01</t>
  </si>
  <si>
    <t>1402/09/30</t>
  </si>
  <si>
    <t>مرابحه عام دولت130-ش.خ031110</t>
  </si>
  <si>
    <t>1402/05/10</t>
  </si>
  <si>
    <t>1403/11/10</t>
  </si>
  <si>
    <t>مرابحه عام دولت3-ش.خ0211</t>
  </si>
  <si>
    <t>1399/03/13</t>
  </si>
  <si>
    <t>1402/11/13</t>
  </si>
  <si>
    <t>مرابحه عام دولتی6-ش.خ0210</t>
  </si>
  <si>
    <t>1399/09/25</t>
  </si>
  <si>
    <t>1402/10/25</t>
  </si>
  <si>
    <t>اسنادخزانه-م4بودجه00-030522</t>
  </si>
  <si>
    <t>1400/03/11</t>
  </si>
  <si>
    <t>1403/05/22</t>
  </si>
  <si>
    <t>اسنادخزانه-م6بودجه00-030723</t>
  </si>
  <si>
    <t>1403/07/23</t>
  </si>
  <si>
    <t>اسنادخزانه-م1بودجه00-030821</t>
  </si>
  <si>
    <t>1403/08/21</t>
  </si>
  <si>
    <t>اسنادخزانه-م5بودجه00-030626</t>
  </si>
  <si>
    <t>1403/10/24</t>
  </si>
  <si>
    <t>اسناد خزانه-م10بودجه00-031115</t>
  </si>
  <si>
    <t>1400/06/07</t>
  </si>
  <si>
    <t>1403/11/15</t>
  </si>
  <si>
    <t>اسنادخزانه-م5بودجه01-041015</t>
  </si>
  <si>
    <t>1404/10/14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</si>
  <si>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</si>
  <si>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</si>
  <si>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</si>
  <si>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</si>
  <si>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</si>
  <si>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</si>
  <si>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</si>
  <si>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</si>
  <si>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</si>
  <si>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</si>
  <si>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</si>
  <si>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</si>
  <si>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</si>
  <si>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</si>
  <si>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</si>
  <si>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</si>
  <si>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</si>
  <si>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</si>
  <si>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</si>
  <si>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</si>
  <si>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</si>
  <si>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</si>
  <si>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</si>
  <si>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</si>
  <si>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</si>
  <si>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</si>
  <si>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/>
  </si>
  <si>
    <t>1402/03/03</t>
  </si>
  <si>
    <t>مرابحه عام دولت4-ش.خ 0206</t>
  </si>
  <si>
    <t>1402/06/12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</si>
  <si>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</si>
  <si>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</si>
  <si>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</si>
  <si>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</si>
  <si>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</si>
  <si>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</si>
  <si>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1402/03/31</t>
  </si>
  <si>
    <t>1402/04/28</t>
  </si>
  <si>
    <t>1402/05/01</t>
  </si>
  <si>
    <t>1402/03/08</t>
  </si>
  <si>
    <t>1402/02/25</t>
  </si>
  <si>
    <t>1402/04/12</t>
  </si>
  <si>
    <t>1402/04/30</t>
  </si>
  <si>
    <t>1402/02/20</t>
  </si>
  <si>
    <t>1402/03/02</t>
  </si>
  <si>
    <t>1402/06/19</t>
  </si>
  <si>
    <t>1402/04/17</t>
  </si>
  <si>
    <t>1402/04/21</t>
  </si>
  <si>
    <t>1402/04/31</t>
  </si>
  <si>
    <t>1402/07/17</t>
  </si>
  <si>
    <t>1402/03/04</t>
  </si>
  <si>
    <t>1402/06/06</t>
  </si>
  <si>
    <t>1402/06/22</t>
  </si>
  <si>
    <t>1402/05/16</t>
  </si>
  <si>
    <t>1402/04/14</t>
  </si>
  <si>
    <t>نیان الکترونیک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</si>
  <si>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</si>
  <si>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</si>
  <si>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</si>
  <si>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</si>
  <si>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</si>
  <si>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زعفران0210نگین بهرامن(پ)</t>
  </si>
  <si>
    <t>بهار رز عالیس چناران</t>
  </si>
  <si>
    <t>ح . داروپخش‌ (هلدینگ‌</t>
  </si>
  <si>
    <t>ملی شیمی کشاورز</t>
  </si>
  <si>
    <t>زعفران0210نگین وحدت جام(پ)</t>
  </si>
  <si>
    <t>س. الماس حکمت ایرانیان</t>
  </si>
  <si>
    <t>کشاورزی و دامپروری فجر اصفهان</t>
  </si>
  <si>
    <t>ح . سرمایه گذاری صبا تامین</t>
  </si>
  <si>
    <t>ح . سرمایه گذاری صدرتامین</t>
  </si>
  <si>
    <t>کربن‌ ایران‌</t>
  </si>
  <si>
    <t>توسعه صنایع و معادن کوثر</t>
  </si>
  <si>
    <t>اسنادخزانه-م6بودجه99-020321</t>
  </si>
  <si>
    <t>اسنادخزانه-م7بودجه99-020704</t>
  </si>
  <si>
    <t>گواهی اعتبار مولد رفاه0202</t>
  </si>
  <si>
    <t>گواهی اعتبار مولد شهر0203</t>
  </si>
  <si>
    <t>گواهی اعتبار مولد سامان0204</t>
  </si>
  <si>
    <t>گام بانک اقتصاد نوین0205</t>
  </si>
  <si>
    <t>گواهی اعتبار مولد رفاه0205</t>
  </si>
  <si>
    <t>گام بانک تجارت0206</t>
  </si>
  <si>
    <t>گام بانک اقتصاد نوین0204</t>
  </si>
  <si>
    <t>گام بانک صادرات ایران0206</t>
  </si>
  <si>
    <t>گام بانک صادرات ایران0207</t>
  </si>
  <si>
    <t>گواهی اعتبار مولد سامان0207</t>
  </si>
  <si>
    <t>گواهی اعتبار مولد رفاه0207</t>
  </si>
  <si>
    <t>گواهی اعتبار مولد سامان0206</t>
  </si>
  <si>
    <t>گواهی اعتبار مولد شهر0206</t>
  </si>
  <si>
    <t>گواهی اعتبار مولد سپه0207</t>
  </si>
  <si>
    <t>گواهی اعتبار مولد سپه0208</t>
  </si>
  <si>
    <t>گواهی اعتبارمولد رفاه0208</t>
  </si>
  <si>
    <t>اسنادخزانه-م7بودجه01-040714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</si>
  <si>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</si>
  <si>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</si>
  <si>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</si>
  <si>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</si>
  <si>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</si>
  <si>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</si>
  <si>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</si>
  <si>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</si>
  <si>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</si>
  <si>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</si>
  <si>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</si>
  <si>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</si>
  <si>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</si>
  <si>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</si>
  <si>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</si>
  <si>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1402/08/01</t>
  </si>
  <si>
    <t>-</t>
  </si>
  <si>
    <t>اختیارف شستا-1065-1402/06/08</t>
  </si>
  <si>
    <t>اختیارخ شستا-865-1402/06/08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</si>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</sst>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9" fontId="2" fillId="0" borderId="0" xfId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7"/>
  <sheetViews>
    <sheetView rightToLeft="1" tabSelected="1" topLeftCell="A22" workbookViewId="0">
      <selection activeCell="Y49" sqref="Y49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4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7">
        <v>54025895</v>
      </c>
      <c r="D9" s="7"/>
      <c r="E9" s="7">
        <v>160103227362</v>
      </c>
      <c r="F9" s="7"/>
      <c r="G9" s="7">
        <v>210575112865.94501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54025895</v>
      </c>
      <c r="R9" s="7"/>
      <c r="S9" s="7">
        <v>3757</v>
      </c>
      <c r="T9" s="7"/>
      <c r="U9" s="7">
        <v>160103227362</v>
      </c>
      <c r="V9" s="7"/>
      <c r="W9" s="7">
        <v>201767584554.28601</v>
      </c>
      <c r="Y9" s="9">
        <v>3.5295363357199391E-2</v>
      </c>
    </row>
    <row r="10" spans="1:25">
      <c r="A10" s="1" t="s">
        <v>16</v>
      </c>
      <c r="C10" s="7">
        <v>70863716</v>
      </c>
      <c r="D10" s="7"/>
      <c r="E10" s="7">
        <v>326930625203</v>
      </c>
      <c r="F10" s="7"/>
      <c r="G10" s="7">
        <v>310790443237.79797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70863716</v>
      </c>
      <c r="R10" s="7"/>
      <c r="S10" s="7">
        <v>4473</v>
      </c>
      <c r="T10" s="7"/>
      <c r="U10" s="7">
        <v>326930625203</v>
      </c>
      <c r="V10" s="7"/>
      <c r="W10" s="7">
        <v>315087409928.07501</v>
      </c>
      <c r="Y10" s="9">
        <v>5.5118490154190646E-2</v>
      </c>
    </row>
    <row r="11" spans="1:25">
      <c r="A11" s="1" t="s">
        <v>17</v>
      </c>
      <c r="C11" s="7">
        <v>5893610</v>
      </c>
      <c r="D11" s="7"/>
      <c r="E11" s="7">
        <v>64372971110</v>
      </c>
      <c r="F11" s="7"/>
      <c r="G11" s="7">
        <v>79851941369.414993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5893610</v>
      </c>
      <c r="R11" s="7"/>
      <c r="S11" s="7">
        <v>13670</v>
      </c>
      <c r="T11" s="7"/>
      <c r="U11" s="7">
        <v>64372971110</v>
      </c>
      <c r="V11" s="7"/>
      <c r="W11" s="7">
        <v>80086283090.235001</v>
      </c>
      <c r="Y11" s="9">
        <v>1.4009556925814586E-2</v>
      </c>
    </row>
    <row r="12" spans="1:25">
      <c r="A12" s="1" t="s">
        <v>18</v>
      </c>
      <c r="C12" s="7">
        <v>9063968</v>
      </c>
      <c r="D12" s="7"/>
      <c r="E12" s="7">
        <v>53091146445</v>
      </c>
      <c r="F12" s="7"/>
      <c r="G12" s="7">
        <v>75143711835.936005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9063968</v>
      </c>
      <c r="R12" s="7"/>
      <c r="S12" s="7">
        <v>8220</v>
      </c>
      <c r="T12" s="7"/>
      <c r="U12" s="7">
        <v>53091146445</v>
      </c>
      <c r="V12" s="7"/>
      <c r="W12" s="7">
        <v>74062507349.087997</v>
      </c>
      <c r="Y12" s="9">
        <v>1.295581306484834E-2</v>
      </c>
    </row>
    <row r="13" spans="1:25">
      <c r="A13" s="1" t="s">
        <v>19</v>
      </c>
      <c r="C13" s="7">
        <v>748559</v>
      </c>
      <c r="D13" s="7"/>
      <c r="E13" s="7">
        <v>118916340783</v>
      </c>
      <c r="F13" s="7"/>
      <c r="G13" s="7">
        <v>120500375675.463</v>
      </c>
      <c r="H13" s="7"/>
      <c r="I13" s="7">
        <v>0</v>
      </c>
      <c r="J13" s="7"/>
      <c r="K13" s="7">
        <v>0</v>
      </c>
      <c r="L13" s="7"/>
      <c r="M13" s="7">
        <v>-200000</v>
      </c>
      <c r="N13" s="7"/>
      <c r="O13" s="7">
        <v>32805500297</v>
      </c>
      <c r="P13" s="7"/>
      <c r="Q13" s="7">
        <v>548559</v>
      </c>
      <c r="R13" s="7"/>
      <c r="S13" s="7">
        <v>163630</v>
      </c>
      <c r="T13" s="7"/>
      <c r="U13" s="7">
        <v>87144271839</v>
      </c>
      <c r="V13" s="7"/>
      <c r="W13" s="7">
        <v>89226632950.438507</v>
      </c>
      <c r="Y13" s="9">
        <v>1.5608485565618021E-2</v>
      </c>
    </row>
    <row r="14" spans="1:25">
      <c r="A14" s="1" t="s">
        <v>20</v>
      </c>
      <c r="C14" s="7">
        <v>1800000</v>
      </c>
      <c r="D14" s="7"/>
      <c r="E14" s="7">
        <v>9458580602</v>
      </c>
      <c r="F14" s="7"/>
      <c r="G14" s="7">
        <v>9680058900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1800000</v>
      </c>
      <c r="R14" s="7"/>
      <c r="S14" s="7">
        <v>4930</v>
      </c>
      <c r="T14" s="7"/>
      <c r="U14" s="7">
        <v>9458580602</v>
      </c>
      <c r="V14" s="7"/>
      <c r="W14" s="7">
        <v>8821199700</v>
      </c>
      <c r="Y14" s="9">
        <v>1.5430994495260438E-3</v>
      </c>
    </row>
    <row r="15" spans="1:25">
      <c r="A15" s="1" t="s">
        <v>21</v>
      </c>
      <c r="C15" s="7">
        <v>16852054</v>
      </c>
      <c r="D15" s="7"/>
      <c r="E15" s="7">
        <v>134825000012</v>
      </c>
      <c r="F15" s="7"/>
      <c r="G15" s="7">
        <v>122288025234.50999</v>
      </c>
      <c r="H15" s="7"/>
      <c r="I15" s="7">
        <v>683012</v>
      </c>
      <c r="J15" s="7"/>
      <c r="K15" s="7">
        <v>4848731387</v>
      </c>
      <c r="L15" s="7"/>
      <c r="M15" s="7">
        <v>0</v>
      </c>
      <c r="N15" s="7"/>
      <c r="O15" s="7">
        <v>0</v>
      </c>
      <c r="P15" s="7"/>
      <c r="Q15" s="7">
        <v>17535066</v>
      </c>
      <c r="R15" s="7"/>
      <c r="S15" s="7">
        <v>7090</v>
      </c>
      <c r="T15" s="7"/>
      <c r="U15" s="7">
        <v>139673731399</v>
      </c>
      <c r="V15" s="7"/>
      <c r="W15" s="7">
        <v>123583892413.257</v>
      </c>
      <c r="Y15" s="9">
        <v>2.1618628172898377E-2</v>
      </c>
    </row>
    <row r="16" spans="1:25">
      <c r="A16" s="1" t="s">
        <v>22</v>
      </c>
      <c r="C16" s="7">
        <v>16544456</v>
      </c>
      <c r="D16" s="7"/>
      <c r="E16" s="7">
        <v>65824633069</v>
      </c>
      <c r="F16" s="7"/>
      <c r="G16" s="7">
        <v>84236496445.389603</v>
      </c>
      <c r="H16" s="7"/>
      <c r="I16" s="7">
        <v>395980</v>
      </c>
      <c r="J16" s="7"/>
      <c r="K16" s="7">
        <v>1871170471</v>
      </c>
      <c r="L16" s="7"/>
      <c r="M16" s="7">
        <v>0</v>
      </c>
      <c r="N16" s="7"/>
      <c r="O16" s="7">
        <v>0</v>
      </c>
      <c r="P16" s="7"/>
      <c r="Q16" s="7">
        <v>16940436</v>
      </c>
      <c r="R16" s="7"/>
      <c r="S16" s="7">
        <v>4724</v>
      </c>
      <c r="T16" s="7"/>
      <c r="U16" s="7">
        <v>67695803540</v>
      </c>
      <c r="V16" s="7"/>
      <c r="W16" s="7">
        <v>79550461276.999207</v>
      </c>
      <c r="Y16" s="9">
        <v>1.3915825191677765E-2</v>
      </c>
    </row>
    <row r="17" spans="1:25">
      <c r="A17" s="1" t="s">
        <v>23</v>
      </c>
      <c r="C17" s="7">
        <v>1020000</v>
      </c>
      <c r="D17" s="7"/>
      <c r="E17" s="7">
        <v>8453837863</v>
      </c>
      <c r="F17" s="7"/>
      <c r="G17" s="7">
        <v>8425766610</v>
      </c>
      <c r="H17" s="7"/>
      <c r="I17" s="7">
        <v>2250000</v>
      </c>
      <c r="J17" s="7"/>
      <c r="K17" s="7">
        <v>17026216308</v>
      </c>
      <c r="L17" s="7"/>
      <c r="M17" s="7">
        <v>0</v>
      </c>
      <c r="N17" s="7"/>
      <c r="O17" s="7">
        <v>0</v>
      </c>
      <c r="P17" s="7"/>
      <c r="Q17" s="7">
        <v>3270000</v>
      </c>
      <c r="R17" s="7"/>
      <c r="S17" s="7">
        <v>7630</v>
      </c>
      <c r="T17" s="7"/>
      <c r="U17" s="7">
        <v>25480054171</v>
      </c>
      <c r="V17" s="7"/>
      <c r="W17" s="7">
        <v>24801646905</v>
      </c>
      <c r="Y17" s="9">
        <v>4.3385717349132009E-3</v>
      </c>
    </row>
    <row r="18" spans="1:25">
      <c r="A18" s="1" t="s">
        <v>24</v>
      </c>
      <c r="C18" s="7">
        <v>30000000</v>
      </c>
      <c r="D18" s="7"/>
      <c r="E18" s="7">
        <v>45462149760</v>
      </c>
      <c r="F18" s="7"/>
      <c r="G18" s="7">
        <v>45149751000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30000000</v>
      </c>
      <c r="R18" s="7"/>
      <c r="S18" s="7">
        <v>1514</v>
      </c>
      <c r="T18" s="7"/>
      <c r="U18" s="7">
        <v>45462149760</v>
      </c>
      <c r="V18" s="7"/>
      <c r="W18" s="7">
        <v>45149751000</v>
      </c>
      <c r="Y18" s="9">
        <v>7.898081699061631E-3</v>
      </c>
    </row>
    <row r="19" spans="1:25">
      <c r="A19" s="1" t="s">
        <v>25</v>
      </c>
      <c r="C19" s="7">
        <v>3753557</v>
      </c>
      <c r="D19" s="7"/>
      <c r="E19" s="7">
        <v>71816334574</v>
      </c>
      <c r="F19" s="7"/>
      <c r="G19" s="7">
        <v>69624627446.960999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3753557</v>
      </c>
      <c r="R19" s="7"/>
      <c r="S19" s="7">
        <v>19190</v>
      </c>
      <c r="T19" s="7"/>
      <c r="U19" s="7">
        <v>71816334574</v>
      </c>
      <c r="V19" s="7"/>
      <c r="W19" s="7">
        <v>71602175814.961502</v>
      </c>
      <c r="Y19" s="9">
        <v>1.2525425321108431E-2</v>
      </c>
    </row>
    <row r="20" spans="1:25">
      <c r="A20" s="1" t="s">
        <v>26</v>
      </c>
      <c r="C20" s="7">
        <v>670256</v>
      </c>
      <c r="D20" s="7"/>
      <c r="E20" s="7">
        <v>16521810400</v>
      </c>
      <c r="F20" s="7"/>
      <c r="G20" s="7">
        <v>15990431443.200001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670256</v>
      </c>
      <c r="R20" s="7"/>
      <c r="S20" s="7">
        <v>23050</v>
      </c>
      <c r="T20" s="7"/>
      <c r="U20" s="7">
        <v>16521810400</v>
      </c>
      <c r="V20" s="7"/>
      <c r="W20" s="7">
        <v>15357476865.24</v>
      </c>
      <c r="Y20" s="9">
        <v>2.686495590487629E-3</v>
      </c>
    </row>
    <row r="21" spans="1:25">
      <c r="A21" s="1" t="s">
        <v>27</v>
      </c>
      <c r="C21" s="7">
        <v>22306451</v>
      </c>
      <c r="D21" s="7"/>
      <c r="E21" s="7">
        <v>62940313937</v>
      </c>
      <c r="F21" s="7"/>
      <c r="G21" s="7">
        <v>81111495621.339905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22306451</v>
      </c>
      <c r="R21" s="7"/>
      <c r="S21" s="7">
        <v>3678</v>
      </c>
      <c r="T21" s="7"/>
      <c r="U21" s="7">
        <v>62940313937</v>
      </c>
      <c r="V21" s="7"/>
      <c r="W21" s="7">
        <v>81554970173.670898</v>
      </c>
      <c r="Y21" s="9">
        <v>1.4266475520456076E-2</v>
      </c>
    </row>
    <row r="22" spans="1:25">
      <c r="A22" s="1" t="s">
        <v>28</v>
      </c>
      <c r="C22" s="7">
        <v>211095869</v>
      </c>
      <c r="D22" s="7"/>
      <c r="E22" s="7">
        <v>194947263383</v>
      </c>
      <c r="F22" s="7"/>
      <c r="G22" s="7">
        <v>237328868743.358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211095869</v>
      </c>
      <c r="R22" s="7"/>
      <c r="S22" s="7">
        <v>1184</v>
      </c>
      <c r="T22" s="7"/>
      <c r="U22" s="7">
        <v>194947263383</v>
      </c>
      <c r="V22" s="7"/>
      <c r="W22" s="7">
        <v>248450380718.069</v>
      </c>
      <c r="Y22" s="9">
        <v>4.3461621860866419E-2</v>
      </c>
    </row>
    <row r="23" spans="1:25">
      <c r="A23" s="1" t="s">
        <v>29</v>
      </c>
      <c r="C23" s="7">
        <v>2730930</v>
      </c>
      <c r="D23" s="7"/>
      <c r="E23" s="7">
        <v>89934977016</v>
      </c>
      <c r="F23" s="7"/>
      <c r="G23" s="7">
        <v>79947354463.425003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2730930</v>
      </c>
      <c r="R23" s="7"/>
      <c r="S23" s="7">
        <v>29200</v>
      </c>
      <c r="T23" s="7"/>
      <c r="U23" s="7">
        <v>89934977016</v>
      </c>
      <c r="V23" s="7"/>
      <c r="W23" s="7">
        <v>79268684221.800003</v>
      </c>
      <c r="Y23" s="9">
        <v>1.3866533708256643E-2</v>
      </c>
    </row>
    <row r="24" spans="1:25">
      <c r="A24" s="1" t="s">
        <v>30</v>
      </c>
      <c r="C24" s="7">
        <v>47300238</v>
      </c>
      <c r="D24" s="7"/>
      <c r="E24" s="7">
        <v>100818728141</v>
      </c>
      <c r="F24" s="7"/>
      <c r="G24" s="7">
        <v>109271694880.98399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47300238</v>
      </c>
      <c r="R24" s="7"/>
      <c r="S24" s="7">
        <v>2316</v>
      </c>
      <c r="T24" s="7"/>
      <c r="U24" s="7">
        <v>100818728141</v>
      </c>
      <c r="V24" s="7"/>
      <c r="W24" s="7">
        <v>108895544468.312</v>
      </c>
      <c r="Y24" s="9">
        <v>1.9049183834358843E-2</v>
      </c>
    </row>
    <row r="25" spans="1:25">
      <c r="A25" s="1" t="s">
        <v>31</v>
      </c>
      <c r="C25" s="7">
        <v>7734554</v>
      </c>
      <c r="D25" s="7"/>
      <c r="E25" s="7">
        <v>127404367139</v>
      </c>
      <c r="F25" s="7"/>
      <c r="G25" s="7">
        <v>123477846463.422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7734554</v>
      </c>
      <c r="R25" s="7"/>
      <c r="S25" s="7">
        <v>16140</v>
      </c>
      <c r="T25" s="7"/>
      <c r="U25" s="7">
        <v>127404367139</v>
      </c>
      <c r="V25" s="7"/>
      <c r="W25" s="7">
        <v>124092929135.718</v>
      </c>
      <c r="Y25" s="9">
        <v>2.1707674369893338E-2</v>
      </c>
    </row>
    <row r="26" spans="1:25">
      <c r="A26" s="1" t="s">
        <v>32</v>
      </c>
      <c r="C26" s="7">
        <v>23731737</v>
      </c>
      <c r="D26" s="7"/>
      <c r="E26" s="7">
        <v>63435111658</v>
      </c>
      <c r="F26" s="7"/>
      <c r="G26" s="7">
        <v>72422936816.089493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23731737</v>
      </c>
      <c r="R26" s="7"/>
      <c r="S26" s="7">
        <v>3050</v>
      </c>
      <c r="T26" s="7"/>
      <c r="U26" s="7">
        <v>63435111658</v>
      </c>
      <c r="V26" s="7"/>
      <c r="W26" s="7">
        <v>71951126152.792496</v>
      </c>
      <c r="Y26" s="9">
        <v>1.2586467480058641E-2</v>
      </c>
    </row>
    <row r="27" spans="1:25">
      <c r="A27" s="1" t="s">
        <v>33</v>
      </c>
      <c r="C27" s="7">
        <v>16955948</v>
      </c>
      <c r="D27" s="7"/>
      <c r="E27" s="7">
        <v>118928248630</v>
      </c>
      <c r="F27" s="7"/>
      <c r="G27" s="7">
        <v>131975120656.60201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16955948</v>
      </c>
      <c r="R27" s="7"/>
      <c r="S27" s="7">
        <v>7710</v>
      </c>
      <c r="T27" s="7"/>
      <c r="U27" s="7">
        <v>118928248630</v>
      </c>
      <c r="V27" s="7"/>
      <c r="W27" s="7">
        <v>129952513443.474</v>
      </c>
      <c r="Y27" s="9">
        <v>2.2732696093384047E-2</v>
      </c>
    </row>
    <row r="28" spans="1:25">
      <c r="A28" s="1" t="s">
        <v>34</v>
      </c>
      <c r="C28" s="7">
        <v>1500000</v>
      </c>
      <c r="D28" s="7"/>
      <c r="E28" s="7">
        <v>13812806360</v>
      </c>
      <c r="F28" s="7"/>
      <c r="G28" s="7">
        <v>13717890000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1500000</v>
      </c>
      <c r="R28" s="7"/>
      <c r="S28" s="7">
        <v>10240</v>
      </c>
      <c r="T28" s="7"/>
      <c r="U28" s="7">
        <v>13812806360</v>
      </c>
      <c r="V28" s="7"/>
      <c r="W28" s="7">
        <v>15268608000</v>
      </c>
      <c r="Y28" s="9">
        <v>2.6709496895109346E-3</v>
      </c>
    </row>
    <row r="29" spans="1:25">
      <c r="A29" s="1" t="s">
        <v>35</v>
      </c>
      <c r="C29" s="7">
        <v>6392037</v>
      </c>
      <c r="D29" s="7"/>
      <c r="E29" s="7">
        <v>82417054404</v>
      </c>
      <c r="F29" s="7"/>
      <c r="G29" s="7">
        <v>76311592601.998505</v>
      </c>
      <c r="H29" s="7"/>
      <c r="I29" s="7">
        <v>0</v>
      </c>
      <c r="J29" s="7"/>
      <c r="K29" s="7">
        <v>0</v>
      </c>
      <c r="L29" s="7"/>
      <c r="M29" s="7">
        <v>-1200225</v>
      </c>
      <c r="N29" s="7"/>
      <c r="O29" s="7">
        <v>16199811837</v>
      </c>
      <c r="P29" s="7"/>
      <c r="Q29" s="7">
        <v>5191812</v>
      </c>
      <c r="R29" s="7"/>
      <c r="S29" s="7">
        <v>13840</v>
      </c>
      <c r="T29" s="7"/>
      <c r="U29" s="7">
        <v>66941704509</v>
      </c>
      <c r="V29" s="7"/>
      <c r="W29" s="7">
        <v>71427142745.423996</v>
      </c>
      <c r="Y29" s="9">
        <v>1.2494806647635687E-2</v>
      </c>
    </row>
    <row r="30" spans="1:25">
      <c r="A30" s="1" t="s">
        <v>36</v>
      </c>
      <c r="C30" s="7">
        <v>19993156</v>
      </c>
      <c r="D30" s="7"/>
      <c r="E30" s="7">
        <v>116175525756</v>
      </c>
      <c r="F30" s="7"/>
      <c r="G30" s="7">
        <v>113282921314.25999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19993156</v>
      </c>
      <c r="R30" s="7"/>
      <c r="S30" s="7">
        <v>5580</v>
      </c>
      <c r="T30" s="7"/>
      <c r="U30" s="7">
        <v>116175525756</v>
      </c>
      <c r="V30" s="7"/>
      <c r="W30" s="7">
        <v>110898017707.644</v>
      </c>
      <c r="Y30" s="9">
        <v>1.9399478063986571E-2</v>
      </c>
    </row>
    <row r="31" spans="1:25">
      <c r="A31" s="1" t="s">
        <v>37</v>
      </c>
      <c r="C31" s="7">
        <v>10288104</v>
      </c>
      <c r="D31" s="7"/>
      <c r="E31" s="7">
        <v>183322481273</v>
      </c>
      <c r="F31" s="7"/>
      <c r="G31" s="7">
        <v>209242164923.35199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10288104</v>
      </c>
      <c r="R31" s="7"/>
      <c r="S31" s="7">
        <v>20470</v>
      </c>
      <c r="T31" s="7"/>
      <c r="U31" s="7">
        <v>183322481273</v>
      </c>
      <c r="V31" s="7"/>
      <c r="W31" s="7">
        <v>209344433821.164</v>
      </c>
      <c r="Y31" s="9">
        <v>3.6620787599988186E-2</v>
      </c>
    </row>
    <row r="32" spans="1:25">
      <c r="A32" s="1" t="s">
        <v>38</v>
      </c>
      <c r="C32" s="7">
        <v>2580629</v>
      </c>
      <c r="D32" s="7"/>
      <c r="E32" s="7">
        <v>34011252471</v>
      </c>
      <c r="F32" s="7"/>
      <c r="G32" s="7">
        <v>55846020584.686501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2580629</v>
      </c>
      <c r="R32" s="7"/>
      <c r="S32" s="7">
        <v>25070</v>
      </c>
      <c r="T32" s="7"/>
      <c r="U32" s="7">
        <v>34011252471</v>
      </c>
      <c r="V32" s="7"/>
      <c r="W32" s="7">
        <v>64311425634.2715</v>
      </c>
      <c r="Y32" s="9">
        <v>1.1250048618044487E-2</v>
      </c>
    </row>
    <row r="33" spans="1:25">
      <c r="A33" s="1" t="s">
        <v>39</v>
      </c>
      <c r="C33" s="7">
        <v>565843</v>
      </c>
      <c r="D33" s="7"/>
      <c r="E33" s="7">
        <v>13626953497</v>
      </c>
      <c r="F33" s="7"/>
      <c r="G33" s="7">
        <v>23444009439.372002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565843</v>
      </c>
      <c r="R33" s="7"/>
      <c r="S33" s="7">
        <v>42740</v>
      </c>
      <c r="T33" s="7"/>
      <c r="U33" s="7">
        <v>13626953497</v>
      </c>
      <c r="V33" s="7"/>
      <c r="W33" s="7">
        <v>24040234247.570999</v>
      </c>
      <c r="Y33" s="9">
        <v>4.2053772157435634E-3</v>
      </c>
    </row>
    <row r="34" spans="1:25">
      <c r="A34" s="1" t="s">
        <v>40</v>
      </c>
      <c r="C34" s="7">
        <v>538673</v>
      </c>
      <c r="D34" s="7"/>
      <c r="E34" s="7">
        <v>9180475387</v>
      </c>
      <c r="F34" s="7"/>
      <c r="G34" s="7">
        <v>17156391376.625999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538673</v>
      </c>
      <c r="R34" s="7"/>
      <c r="S34" s="7">
        <v>36080</v>
      </c>
      <c r="T34" s="7"/>
      <c r="U34" s="7">
        <v>9180475387</v>
      </c>
      <c r="V34" s="7"/>
      <c r="W34" s="7">
        <v>19319681675.051998</v>
      </c>
      <c r="Y34" s="9">
        <v>3.3796072157612684E-3</v>
      </c>
    </row>
    <row r="35" spans="1:25">
      <c r="A35" s="1" t="s">
        <v>41</v>
      </c>
      <c r="C35" s="7">
        <v>800000</v>
      </c>
      <c r="D35" s="7"/>
      <c r="E35" s="7">
        <v>14468308521</v>
      </c>
      <c r="F35" s="7"/>
      <c r="G35" s="7">
        <v>21813433200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800000</v>
      </c>
      <c r="R35" s="7"/>
      <c r="S35" s="7">
        <v>29620</v>
      </c>
      <c r="T35" s="7"/>
      <c r="U35" s="7">
        <v>14468308521</v>
      </c>
      <c r="V35" s="7"/>
      <c r="W35" s="7">
        <v>23555008800</v>
      </c>
      <c r="Y35" s="9">
        <v>4.1204963439225983E-3</v>
      </c>
    </row>
    <row r="36" spans="1:25">
      <c r="A36" s="1" t="s">
        <v>42</v>
      </c>
      <c r="C36" s="7">
        <v>767943</v>
      </c>
      <c r="D36" s="7"/>
      <c r="E36" s="7">
        <v>24836686630</v>
      </c>
      <c r="F36" s="7"/>
      <c r="G36" s="7">
        <v>43649710404.597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767943</v>
      </c>
      <c r="R36" s="7"/>
      <c r="S36" s="7">
        <v>55910</v>
      </c>
      <c r="T36" s="7"/>
      <c r="U36" s="7">
        <v>24836686630</v>
      </c>
      <c r="V36" s="7"/>
      <c r="W36" s="7">
        <v>42680225755.876503</v>
      </c>
      <c r="Y36" s="9">
        <v>7.4660856923509291E-3</v>
      </c>
    </row>
    <row r="37" spans="1:25">
      <c r="A37" s="1" t="s">
        <v>43</v>
      </c>
      <c r="C37" s="7">
        <v>2367376</v>
      </c>
      <c r="D37" s="7"/>
      <c r="E37" s="7">
        <v>66391878020</v>
      </c>
      <c r="F37" s="7"/>
      <c r="G37" s="7">
        <v>76576060270.511993</v>
      </c>
      <c r="H37" s="7"/>
      <c r="I37" s="7">
        <v>0</v>
      </c>
      <c r="J37" s="7"/>
      <c r="K37" s="7">
        <v>0</v>
      </c>
      <c r="L37" s="7"/>
      <c r="M37" s="7">
        <v>-378485</v>
      </c>
      <c r="N37" s="7"/>
      <c r="O37" s="7">
        <v>12474270018</v>
      </c>
      <c r="P37" s="7"/>
      <c r="Q37" s="7">
        <v>1988891</v>
      </c>
      <c r="R37" s="7"/>
      <c r="S37" s="7">
        <v>31930</v>
      </c>
      <c r="T37" s="7"/>
      <c r="U37" s="7">
        <v>55777455153</v>
      </c>
      <c r="V37" s="7"/>
      <c r="W37" s="7">
        <v>63127433156.7015</v>
      </c>
      <c r="Y37" s="9">
        <v>1.1042931876272817E-2</v>
      </c>
    </row>
    <row r="38" spans="1:25">
      <c r="A38" s="1" t="s">
        <v>44</v>
      </c>
      <c r="C38" s="7">
        <v>3292203</v>
      </c>
      <c r="D38" s="7"/>
      <c r="E38" s="7">
        <v>145754664451</v>
      </c>
      <c r="F38" s="7"/>
      <c r="G38" s="7">
        <v>140722418862.45001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3292203</v>
      </c>
      <c r="R38" s="7"/>
      <c r="S38" s="7">
        <v>40800</v>
      </c>
      <c r="T38" s="7"/>
      <c r="U38" s="7">
        <v>145754664451</v>
      </c>
      <c r="V38" s="7"/>
      <c r="W38" s="7">
        <v>133522667199.72</v>
      </c>
      <c r="Y38" s="9">
        <v>2.3357225917370068E-2</v>
      </c>
    </row>
    <row r="39" spans="1:25">
      <c r="A39" s="1" t="s">
        <v>45</v>
      </c>
      <c r="C39" s="7">
        <v>6659728</v>
      </c>
      <c r="D39" s="7"/>
      <c r="E39" s="7">
        <v>128128743654</v>
      </c>
      <c r="F39" s="7"/>
      <c r="G39" s="7">
        <v>124987537435.392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6659728</v>
      </c>
      <c r="R39" s="7"/>
      <c r="S39" s="7">
        <v>18490</v>
      </c>
      <c r="T39" s="7"/>
      <c r="U39" s="7">
        <v>128128743654</v>
      </c>
      <c r="V39" s="7"/>
      <c r="W39" s="7">
        <v>122405697414.216</v>
      </c>
      <c r="Y39" s="9">
        <v>2.1412525588637134E-2</v>
      </c>
    </row>
    <row r="40" spans="1:25">
      <c r="A40" s="1" t="s">
        <v>46</v>
      </c>
      <c r="C40" s="7">
        <v>7000000</v>
      </c>
      <c r="D40" s="7"/>
      <c r="E40" s="7">
        <v>74408987520</v>
      </c>
      <c r="F40" s="7"/>
      <c r="G40" s="7">
        <v>73132258500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7000000</v>
      </c>
      <c r="R40" s="7"/>
      <c r="S40" s="7">
        <v>10990</v>
      </c>
      <c r="T40" s="7"/>
      <c r="U40" s="7">
        <v>74408987520</v>
      </c>
      <c r="V40" s="7"/>
      <c r="W40" s="7">
        <v>76472266500</v>
      </c>
      <c r="Y40" s="9">
        <v>1.3377354141541418E-2</v>
      </c>
    </row>
    <row r="41" spans="1:25">
      <c r="A41" s="1" t="s">
        <v>47</v>
      </c>
      <c r="C41" s="7">
        <v>10330000</v>
      </c>
      <c r="D41" s="7"/>
      <c r="E41" s="7">
        <v>299699668992</v>
      </c>
      <c r="F41" s="7"/>
      <c r="G41" s="7">
        <v>309452615964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10330000</v>
      </c>
      <c r="R41" s="7"/>
      <c r="S41" s="7">
        <v>30678</v>
      </c>
      <c r="T41" s="7"/>
      <c r="U41" s="7">
        <v>299699668992</v>
      </c>
      <c r="V41" s="7"/>
      <c r="W41" s="7">
        <v>315018162747</v>
      </c>
      <c r="Y41" s="9">
        <v>5.5106376689964445E-2</v>
      </c>
    </row>
    <row r="42" spans="1:25">
      <c r="A42" s="1" t="s">
        <v>48</v>
      </c>
      <c r="C42" s="7">
        <v>11000000</v>
      </c>
      <c r="D42" s="7"/>
      <c r="E42" s="7">
        <v>83586031640</v>
      </c>
      <c r="F42" s="7"/>
      <c r="G42" s="7">
        <v>81243706500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11000000</v>
      </c>
      <c r="R42" s="7"/>
      <c r="S42" s="7">
        <v>8000</v>
      </c>
      <c r="T42" s="7"/>
      <c r="U42" s="7">
        <v>83586031640</v>
      </c>
      <c r="V42" s="7"/>
      <c r="W42" s="7">
        <v>87476400000</v>
      </c>
      <c r="Y42" s="9">
        <v>1.5302315929489729E-2</v>
      </c>
    </row>
    <row r="43" spans="1:25">
      <c r="A43" s="1" t="s">
        <v>49</v>
      </c>
      <c r="C43" s="7">
        <v>12564493</v>
      </c>
      <c r="D43" s="7"/>
      <c r="E43" s="7">
        <v>119867198493</v>
      </c>
      <c r="F43" s="7"/>
      <c r="G43" s="7">
        <v>113656581826.515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12564493</v>
      </c>
      <c r="R43" s="7"/>
      <c r="S43" s="7">
        <v>8880</v>
      </c>
      <c r="T43" s="7"/>
      <c r="U43" s="7">
        <v>119867198493</v>
      </c>
      <c r="V43" s="7"/>
      <c r="W43" s="7">
        <v>110908840287.85201</v>
      </c>
      <c r="Y43" s="9">
        <v>1.9401371266513368E-2</v>
      </c>
    </row>
    <row r="44" spans="1:25">
      <c r="A44" s="1" t="s">
        <v>50</v>
      </c>
      <c r="C44" s="7">
        <v>11748352</v>
      </c>
      <c r="D44" s="7"/>
      <c r="E44" s="7">
        <v>91941395010</v>
      </c>
      <c r="F44" s="7"/>
      <c r="G44" s="7">
        <v>86303740368.384003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11748352</v>
      </c>
      <c r="R44" s="7"/>
      <c r="S44" s="7">
        <v>7550</v>
      </c>
      <c r="T44" s="7"/>
      <c r="U44" s="7">
        <v>91941395010</v>
      </c>
      <c r="V44" s="7"/>
      <c r="W44" s="7">
        <v>88172292257.279999</v>
      </c>
      <c r="Y44" s="9">
        <v>1.5424048913172006E-2</v>
      </c>
    </row>
    <row r="45" spans="1:25">
      <c r="A45" s="1" t="s">
        <v>51</v>
      </c>
      <c r="C45" s="7">
        <v>3214104</v>
      </c>
      <c r="D45" s="7"/>
      <c r="E45" s="7">
        <v>99817006692</v>
      </c>
      <c r="F45" s="7"/>
      <c r="G45" s="7">
        <v>122559435914.832</v>
      </c>
      <c r="H45" s="7"/>
      <c r="I45" s="7">
        <v>0</v>
      </c>
      <c r="J45" s="7"/>
      <c r="K45" s="7">
        <v>0</v>
      </c>
      <c r="L45" s="7"/>
      <c r="M45" s="7">
        <v>-314562</v>
      </c>
      <c r="N45" s="7"/>
      <c r="O45" s="7">
        <v>12395093474</v>
      </c>
      <c r="P45" s="7"/>
      <c r="Q45" s="7">
        <v>2899542</v>
      </c>
      <c r="R45" s="7"/>
      <c r="S45" s="7">
        <v>39410</v>
      </c>
      <c r="T45" s="7"/>
      <c r="U45" s="7">
        <v>90047989487</v>
      </c>
      <c r="V45" s="7"/>
      <c r="W45" s="7">
        <v>113591038066.19099</v>
      </c>
      <c r="Y45" s="9">
        <v>1.9870570248061749E-2</v>
      </c>
    </row>
    <row r="46" spans="1:25">
      <c r="A46" s="1" t="s">
        <v>52</v>
      </c>
      <c r="C46" s="7">
        <v>4630757</v>
      </c>
      <c r="D46" s="7"/>
      <c r="E46" s="7">
        <v>150203801695</v>
      </c>
      <c r="F46" s="7"/>
      <c r="G46" s="7">
        <v>114251523176.99699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4630757</v>
      </c>
      <c r="R46" s="7"/>
      <c r="S46" s="7">
        <v>23460</v>
      </c>
      <c r="T46" s="7"/>
      <c r="U46" s="7">
        <v>150203801695</v>
      </c>
      <c r="V46" s="7"/>
      <c r="W46" s="7">
        <v>107991165742.64101</v>
      </c>
      <c r="Y46" s="9">
        <v>1.8890980147648749E-2</v>
      </c>
    </row>
    <row r="47" spans="1:25">
      <c r="A47" s="1" t="s">
        <v>53</v>
      </c>
      <c r="C47" s="7">
        <v>9150001</v>
      </c>
      <c r="D47" s="7"/>
      <c r="E47" s="7">
        <v>57737838464</v>
      </c>
      <c r="F47" s="7"/>
      <c r="G47" s="7">
        <v>49025060282.929497</v>
      </c>
      <c r="H47" s="7"/>
      <c r="I47" s="7">
        <v>1000000</v>
      </c>
      <c r="J47" s="7"/>
      <c r="K47" s="7">
        <v>5124648810</v>
      </c>
      <c r="L47" s="7"/>
      <c r="M47" s="7">
        <v>0</v>
      </c>
      <c r="N47" s="7"/>
      <c r="O47" s="7">
        <v>0</v>
      </c>
      <c r="P47" s="7"/>
      <c r="Q47" s="7">
        <v>10150001</v>
      </c>
      <c r="R47" s="7"/>
      <c r="S47" s="7">
        <v>5120</v>
      </c>
      <c r="T47" s="7"/>
      <c r="U47" s="7">
        <v>62862487274</v>
      </c>
      <c r="V47" s="7"/>
      <c r="W47" s="7">
        <v>51658795489.536003</v>
      </c>
      <c r="Y47" s="9">
        <v>9.0367140064952257E-3</v>
      </c>
    </row>
    <row r="48" spans="1:25">
      <c r="A48" s="1" t="s">
        <v>54</v>
      </c>
      <c r="C48" s="7">
        <v>22856033</v>
      </c>
      <c r="D48" s="7"/>
      <c r="E48" s="7">
        <v>96833233117</v>
      </c>
      <c r="F48" s="7"/>
      <c r="G48" s="7">
        <v>109964991681.666</v>
      </c>
      <c r="H48" s="7"/>
      <c r="I48" s="7">
        <v>3993767</v>
      </c>
      <c r="J48" s="7"/>
      <c r="K48" s="7">
        <v>18539535041</v>
      </c>
      <c r="L48" s="7"/>
      <c r="M48" s="7">
        <v>0</v>
      </c>
      <c r="N48" s="7"/>
      <c r="O48" s="7">
        <v>0</v>
      </c>
      <c r="P48" s="7"/>
      <c r="Q48" s="7">
        <v>26849800</v>
      </c>
      <c r="R48" s="7"/>
      <c r="S48" s="7">
        <v>4705</v>
      </c>
      <c r="T48" s="7"/>
      <c r="U48" s="7">
        <v>115372768158</v>
      </c>
      <c r="V48" s="7"/>
      <c r="W48" s="7">
        <v>125576655561.45</v>
      </c>
      <c r="Y48" s="9">
        <v>2.196722380859319E-2</v>
      </c>
    </row>
    <row r="49" spans="1:25">
      <c r="A49" s="1" t="s">
        <v>55</v>
      </c>
      <c r="C49" s="7">
        <v>3957616</v>
      </c>
      <c r="D49" s="7"/>
      <c r="E49" s="7">
        <v>87031904594</v>
      </c>
      <c r="F49" s="7"/>
      <c r="G49" s="7">
        <v>119084243953.896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3957616</v>
      </c>
      <c r="R49" s="7"/>
      <c r="S49" s="7">
        <v>28360</v>
      </c>
      <c r="T49" s="7"/>
      <c r="U49" s="7">
        <v>87031904594</v>
      </c>
      <c r="V49" s="7"/>
      <c r="W49" s="7">
        <v>111570173720.92799</v>
      </c>
      <c r="Y49" s="9">
        <v>1.9517058847708556E-2</v>
      </c>
    </row>
    <row r="50" spans="1:25">
      <c r="A50" s="1" t="s">
        <v>56</v>
      </c>
      <c r="C50" s="7">
        <v>6810000</v>
      </c>
      <c r="D50" s="7"/>
      <c r="E50" s="7">
        <v>20039579430</v>
      </c>
      <c r="F50" s="7"/>
      <c r="G50" s="7">
        <v>20877077862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6810000</v>
      </c>
      <c r="R50" s="7"/>
      <c r="S50" s="7">
        <v>3091</v>
      </c>
      <c r="T50" s="7"/>
      <c r="U50" s="7">
        <v>20039579430</v>
      </c>
      <c r="V50" s="7"/>
      <c r="W50" s="7">
        <v>20924464225.5</v>
      </c>
      <c r="Y50" s="9">
        <v>3.6603330982288552E-3</v>
      </c>
    </row>
    <row r="51" spans="1:25">
      <c r="A51" s="1" t="s">
        <v>57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7200000</v>
      </c>
      <c r="J51" s="7"/>
      <c r="K51" s="7">
        <v>34872435432</v>
      </c>
      <c r="L51" s="7"/>
      <c r="M51" s="7">
        <v>0</v>
      </c>
      <c r="N51" s="7"/>
      <c r="O51" s="7">
        <v>0</v>
      </c>
      <c r="P51" s="7"/>
      <c r="Q51" s="7">
        <v>7200000</v>
      </c>
      <c r="R51" s="7"/>
      <c r="S51" s="7">
        <v>4839</v>
      </c>
      <c r="T51" s="7"/>
      <c r="U51" s="7">
        <v>34872435432</v>
      </c>
      <c r="V51" s="7"/>
      <c r="W51" s="7">
        <v>34633497240</v>
      </c>
      <c r="Y51" s="9">
        <v>6.0584651004109745E-3</v>
      </c>
    </row>
    <row r="52" spans="1:25">
      <c r="A52" s="1" t="s">
        <v>58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885000</v>
      </c>
      <c r="J52" s="7"/>
      <c r="K52" s="7">
        <v>6006634073</v>
      </c>
      <c r="L52" s="7"/>
      <c r="M52" s="7">
        <v>0</v>
      </c>
      <c r="N52" s="7"/>
      <c r="O52" s="7">
        <v>0</v>
      </c>
      <c r="P52" s="7"/>
      <c r="Q52" s="7">
        <v>885000</v>
      </c>
      <c r="R52" s="7"/>
      <c r="S52" s="7">
        <v>6900</v>
      </c>
      <c r="T52" s="7"/>
      <c r="U52" s="7">
        <v>6006634073</v>
      </c>
      <c r="V52" s="7"/>
      <c r="W52" s="7">
        <v>6070166325</v>
      </c>
      <c r="Y52" s="9">
        <v>1.0618590025389663E-3</v>
      </c>
    </row>
    <row r="53" spans="1:25">
      <c r="A53" s="1" t="s">
        <v>59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15414</v>
      </c>
      <c r="J53" s="7"/>
      <c r="K53" s="7">
        <v>49997503046</v>
      </c>
      <c r="L53" s="7"/>
      <c r="M53" s="7">
        <v>0</v>
      </c>
      <c r="N53" s="7"/>
      <c r="O53" s="7">
        <v>0</v>
      </c>
      <c r="P53" s="7"/>
      <c r="Q53" s="7">
        <v>15414</v>
      </c>
      <c r="R53" s="7"/>
      <c r="S53" s="7">
        <v>3226744</v>
      </c>
      <c r="T53" s="7"/>
      <c r="U53" s="7">
        <v>49997503046</v>
      </c>
      <c r="V53" s="7"/>
      <c r="W53" s="7">
        <v>49617663139.161598</v>
      </c>
      <c r="Y53" s="9">
        <v>8.6796571079565225E-3</v>
      </c>
    </row>
    <row r="54" spans="1:25">
      <c r="A54" s="1" t="s">
        <v>60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400000</v>
      </c>
      <c r="J54" s="7"/>
      <c r="K54" s="7">
        <v>3835556074</v>
      </c>
      <c r="L54" s="7"/>
      <c r="M54" s="7">
        <v>-400000</v>
      </c>
      <c r="N54" s="7"/>
      <c r="O54" s="7">
        <v>4472082779</v>
      </c>
      <c r="P54" s="7"/>
      <c r="Q54" s="7">
        <v>0</v>
      </c>
      <c r="R54" s="7"/>
      <c r="S54" s="7">
        <v>0</v>
      </c>
      <c r="T54" s="7"/>
      <c r="U54" s="7">
        <v>0</v>
      </c>
      <c r="V54" s="7"/>
      <c r="W54" s="7">
        <v>0</v>
      </c>
      <c r="Y54" s="9">
        <v>0</v>
      </c>
    </row>
    <row r="55" spans="1:25" ht="24.75" thickBot="1">
      <c r="C55" s="7"/>
      <c r="D55" s="7"/>
      <c r="E55" s="8">
        <f>SUM(E9:E54)</f>
        <v>3847479143158</v>
      </c>
      <c r="F55" s="7"/>
      <c r="G55" s="8">
        <f>SUM(G9:G54)</f>
        <v>4104093446154.3047</v>
      </c>
      <c r="H55" s="7"/>
      <c r="I55" s="7"/>
      <c r="J55" s="7"/>
      <c r="K55" s="8">
        <f>SUM(K9:K54)</f>
        <v>142122430642</v>
      </c>
      <c r="L55" s="7"/>
      <c r="M55" s="7"/>
      <c r="N55" s="7"/>
      <c r="O55" s="8">
        <f>SUM(O9:O54)</f>
        <v>78346758405</v>
      </c>
      <c r="P55" s="7"/>
      <c r="Q55" s="7"/>
      <c r="R55" s="7"/>
      <c r="S55" s="7"/>
      <c r="T55" s="7"/>
      <c r="U55" s="8">
        <f>SUM(U9:U54)</f>
        <v>3918135158815</v>
      </c>
      <c r="V55" s="7"/>
      <c r="W55" s="8">
        <f>SUM(W9:W54)</f>
        <v>4172845327621.5967</v>
      </c>
      <c r="Y55" s="10">
        <f>SUM(Y9:Y54)</f>
        <v>0.72995913787216582</v>
      </c>
    </row>
    <row r="56" spans="1:25" ht="24.75" thickTop="1">
      <c r="W56" s="7"/>
    </row>
    <row r="57" spans="1:25">
      <c r="W57" s="6"/>
      <c r="Y57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0"/>
  <sheetViews>
    <sheetView rightToLeft="1" topLeftCell="A55" workbookViewId="0">
      <selection activeCell="A70" sqref="A70:XFD70"/>
    </sheetView>
  </sheetViews>
  <sheetFormatPr defaultRowHeight="24"/>
  <cols>
    <col min="1" max="1" width="35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16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147</v>
      </c>
      <c r="D6" s="17" t="s">
        <v>147</v>
      </c>
      <c r="E6" s="17" t="s">
        <v>147</v>
      </c>
      <c r="F6" s="17" t="s">
        <v>147</v>
      </c>
      <c r="G6" s="17" t="s">
        <v>147</v>
      </c>
      <c r="H6" s="17" t="s">
        <v>147</v>
      </c>
      <c r="I6" s="17" t="s">
        <v>147</v>
      </c>
      <c r="J6" s="17" t="s">
        <v>147</v>
      </c>
      <c r="K6" s="17" t="s">
        <v>147</v>
      </c>
      <c r="M6" s="17" t="s">
        <v>148</v>
      </c>
      <c r="N6" s="17" t="s">
        <v>148</v>
      </c>
      <c r="O6" s="17" t="s">
        <v>148</v>
      </c>
      <c r="P6" s="17" t="s">
        <v>148</v>
      </c>
      <c r="Q6" s="17" t="s">
        <v>148</v>
      </c>
      <c r="R6" s="17" t="s">
        <v>148</v>
      </c>
      <c r="S6" s="17" t="s">
        <v>148</v>
      </c>
      <c r="T6" s="17" t="s">
        <v>148</v>
      </c>
      <c r="U6" s="17" t="s">
        <v>148</v>
      </c>
    </row>
    <row r="7" spans="1:21" ht="24.75">
      <c r="A7" s="17" t="s">
        <v>3</v>
      </c>
      <c r="C7" s="17" t="s">
        <v>220</v>
      </c>
      <c r="E7" s="17" t="s">
        <v>221</v>
      </c>
      <c r="G7" s="17" t="s">
        <v>222</v>
      </c>
      <c r="I7" s="17" t="s">
        <v>135</v>
      </c>
      <c r="K7" s="17" t="s">
        <v>223</v>
      </c>
      <c r="M7" s="17" t="s">
        <v>220</v>
      </c>
      <c r="O7" s="17" t="s">
        <v>221</v>
      </c>
      <c r="Q7" s="17" t="s">
        <v>222</v>
      </c>
      <c r="S7" s="17" t="s">
        <v>135</v>
      </c>
      <c r="U7" s="17" t="s">
        <v>223</v>
      </c>
    </row>
    <row r="8" spans="1:21">
      <c r="A8" s="1" t="s">
        <v>60</v>
      </c>
      <c r="C8" s="7">
        <v>0</v>
      </c>
      <c r="D8" s="7"/>
      <c r="E8" s="7">
        <v>0</v>
      </c>
      <c r="F8" s="7"/>
      <c r="G8" s="7">
        <v>636526705</v>
      </c>
      <c r="H8" s="7"/>
      <c r="I8" s="7">
        <f>C8+E8+G8</f>
        <v>636526705</v>
      </c>
      <c r="J8" s="7"/>
      <c r="K8" s="9">
        <f>I8/$I$69</f>
        <v>0.12791397480245792</v>
      </c>
      <c r="L8" s="7"/>
      <c r="M8" s="7">
        <v>0</v>
      </c>
      <c r="N8" s="7"/>
      <c r="O8" s="7">
        <v>0</v>
      </c>
      <c r="P8" s="7"/>
      <c r="Q8" s="7">
        <v>636526705</v>
      </c>
      <c r="R8" s="7"/>
      <c r="S8" s="7">
        <f>M8+O8+Q8</f>
        <v>636526705</v>
      </c>
      <c r="T8" s="7"/>
      <c r="U8" s="9">
        <f>S8/$S$69</f>
        <v>-1.6069417580814739E-2</v>
      </c>
    </row>
    <row r="9" spans="1:21">
      <c r="A9" s="1" t="s">
        <v>19</v>
      </c>
      <c r="C9" s="7">
        <v>0</v>
      </c>
      <c r="D9" s="7"/>
      <c r="E9" s="7">
        <v>991920198</v>
      </c>
      <c r="F9" s="7"/>
      <c r="G9" s="7">
        <v>539837374</v>
      </c>
      <c r="H9" s="7"/>
      <c r="I9" s="7">
        <f t="shared" ref="I9:I67" si="0">C9+E9+G9</f>
        <v>1531757572</v>
      </c>
      <c r="J9" s="7"/>
      <c r="K9" s="9">
        <f t="shared" ref="K9:K68" si="1">I9/$I$69</f>
        <v>0.30781614962766118</v>
      </c>
      <c r="L9" s="7"/>
      <c r="M9" s="7">
        <v>0</v>
      </c>
      <c r="N9" s="7"/>
      <c r="O9" s="7">
        <v>728533380</v>
      </c>
      <c r="P9" s="7"/>
      <c r="Q9" s="7">
        <v>-5255054121</v>
      </c>
      <c r="R9" s="7"/>
      <c r="S9" s="7">
        <f t="shared" ref="S9:S68" si="2">M9+O9+Q9</f>
        <v>-4526520741</v>
      </c>
      <c r="T9" s="7"/>
      <c r="U9" s="9">
        <f t="shared" ref="U9:U68" si="3">S9/$S$69</f>
        <v>0.11427415598430857</v>
      </c>
    </row>
    <row r="10" spans="1:21">
      <c r="A10" s="1" t="s">
        <v>43</v>
      </c>
      <c r="C10" s="7">
        <v>0</v>
      </c>
      <c r="D10" s="7"/>
      <c r="E10" s="7">
        <v>-2834204246</v>
      </c>
      <c r="F10" s="7"/>
      <c r="G10" s="7">
        <v>1859847151</v>
      </c>
      <c r="H10" s="7"/>
      <c r="I10" s="7">
        <f t="shared" si="0"/>
        <v>-974357095</v>
      </c>
      <c r="J10" s="7"/>
      <c r="K10" s="9">
        <f t="shared" si="1"/>
        <v>-0.19580307930430996</v>
      </c>
      <c r="L10" s="7"/>
      <c r="M10" s="7">
        <v>0</v>
      </c>
      <c r="N10" s="7"/>
      <c r="O10" s="7">
        <v>7349978003</v>
      </c>
      <c r="P10" s="7"/>
      <c r="Q10" s="7">
        <v>6773440379</v>
      </c>
      <c r="R10" s="7"/>
      <c r="S10" s="7">
        <f t="shared" si="2"/>
        <v>14123418382</v>
      </c>
      <c r="T10" s="7"/>
      <c r="U10" s="9">
        <f t="shared" si="3"/>
        <v>-0.35655237379068466</v>
      </c>
    </row>
    <row r="11" spans="1:21">
      <c r="A11" s="1" t="s">
        <v>51</v>
      </c>
      <c r="C11" s="7">
        <v>0</v>
      </c>
      <c r="D11" s="7"/>
      <c r="E11" s="7">
        <v>1703986666</v>
      </c>
      <c r="F11" s="7"/>
      <c r="G11" s="7">
        <v>1722708960</v>
      </c>
      <c r="H11" s="7"/>
      <c r="I11" s="7">
        <f t="shared" si="0"/>
        <v>3426695626</v>
      </c>
      <c r="J11" s="7"/>
      <c r="K11" s="9">
        <f t="shared" si="1"/>
        <v>0.68861566139610242</v>
      </c>
      <c r="L11" s="7"/>
      <c r="M11" s="7">
        <v>0</v>
      </c>
      <c r="N11" s="7"/>
      <c r="O11" s="7">
        <v>15216068694</v>
      </c>
      <c r="P11" s="7"/>
      <c r="Q11" s="7">
        <v>10059922243</v>
      </c>
      <c r="R11" s="7"/>
      <c r="S11" s="7">
        <f t="shared" si="2"/>
        <v>25275990937</v>
      </c>
      <c r="T11" s="7"/>
      <c r="U11" s="9">
        <f t="shared" si="3"/>
        <v>-0.63810434023430618</v>
      </c>
    </row>
    <row r="12" spans="1:21">
      <c r="A12" s="1" t="s">
        <v>35</v>
      </c>
      <c r="C12" s="7">
        <v>0</v>
      </c>
      <c r="D12" s="7"/>
      <c r="E12" s="7">
        <v>10590900039</v>
      </c>
      <c r="F12" s="7"/>
      <c r="G12" s="7">
        <v>724461942</v>
      </c>
      <c r="H12" s="7"/>
      <c r="I12" s="7">
        <f t="shared" si="0"/>
        <v>11315361981</v>
      </c>
      <c r="J12" s="7"/>
      <c r="K12" s="9">
        <f t="shared" si="1"/>
        <v>2.2738919136445728</v>
      </c>
      <c r="L12" s="7"/>
      <c r="M12" s="7">
        <v>0</v>
      </c>
      <c r="N12" s="7"/>
      <c r="O12" s="7">
        <v>4485438236</v>
      </c>
      <c r="P12" s="7"/>
      <c r="Q12" s="7">
        <v>724461942</v>
      </c>
      <c r="R12" s="7"/>
      <c r="S12" s="7">
        <f t="shared" si="2"/>
        <v>5209900178</v>
      </c>
      <c r="T12" s="7"/>
      <c r="U12" s="9">
        <f t="shared" si="3"/>
        <v>-0.13152639293373095</v>
      </c>
    </row>
    <row r="13" spans="1:21">
      <c r="A13" s="1" t="s">
        <v>190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9">
        <f t="shared" si="1"/>
        <v>0</v>
      </c>
      <c r="L13" s="7"/>
      <c r="M13" s="7">
        <v>0</v>
      </c>
      <c r="N13" s="7"/>
      <c r="O13" s="7">
        <v>0</v>
      </c>
      <c r="P13" s="7"/>
      <c r="Q13" s="7">
        <v>-39624664</v>
      </c>
      <c r="R13" s="7"/>
      <c r="S13" s="7">
        <f t="shared" si="2"/>
        <v>-39624664</v>
      </c>
      <c r="T13" s="7"/>
      <c r="U13" s="9">
        <f t="shared" si="3"/>
        <v>1.0003433749342487E-3</v>
      </c>
    </row>
    <row r="14" spans="1:21">
      <c r="A14" s="1" t="s">
        <v>25</v>
      </c>
      <c r="C14" s="7">
        <v>0</v>
      </c>
      <c r="D14" s="7"/>
      <c r="E14" s="7">
        <v>1977548368</v>
      </c>
      <c r="F14" s="7"/>
      <c r="G14" s="7">
        <v>0</v>
      </c>
      <c r="H14" s="7"/>
      <c r="I14" s="7">
        <f t="shared" si="0"/>
        <v>1977548368</v>
      </c>
      <c r="J14" s="7"/>
      <c r="K14" s="9">
        <f t="shared" si="1"/>
        <v>0.39740056485924469</v>
      </c>
      <c r="L14" s="7"/>
      <c r="M14" s="7">
        <v>2540769330</v>
      </c>
      <c r="N14" s="7"/>
      <c r="O14" s="7">
        <v>-214158759</v>
      </c>
      <c r="P14" s="7"/>
      <c r="Q14" s="7">
        <v>-3867515840</v>
      </c>
      <c r="R14" s="7"/>
      <c r="S14" s="7">
        <f t="shared" si="2"/>
        <v>-1540905269</v>
      </c>
      <c r="T14" s="7"/>
      <c r="U14" s="9">
        <f t="shared" si="3"/>
        <v>3.8900881966984664E-2</v>
      </c>
    </row>
    <row r="15" spans="1:21">
      <c r="A15" s="1" t="s">
        <v>191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9">
        <f t="shared" si="1"/>
        <v>0</v>
      </c>
      <c r="L15" s="7"/>
      <c r="M15" s="7">
        <v>0</v>
      </c>
      <c r="N15" s="7"/>
      <c r="O15" s="7">
        <v>0</v>
      </c>
      <c r="P15" s="7"/>
      <c r="Q15" s="7">
        <v>11369053955</v>
      </c>
      <c r="R15" s="7"/>
      <c r="S15" s="7">
        <f t="shared" si="2"/>
        <v>11369053955</v>
      </c>
      <c r="T15" s="7"/>
      <c r="U15" s="9">
        <f t="shared" si="3"/>
        <v>-0.28701714172653348</v>
      </c>
    </row>
    <row r="16" spans="1:21">
      <c r="A16" s="1" t="s">
        <v>44</v>
      </c>
      <c r="C16" s="7">
        <v>0</v>
      </c>
      <c r="D16" s="7"/>
      <c r="E16" s="7">
        <v>-7199751662</v>
      </c>
      <c r="F16" s="7"/>
      <c r="G16" s="7">
        <v>0</v>
      </c>
      <c r="H16" s="7"/>
      <c r="I16" s="7">
        <f t="shared" si="0"/>
        <v>-7199751662</v>
      </c>
      <c r="J16" s="7"/>
      <c r="K16" s="9">
        <f t="shared" si="1"/>
        <v>-1.446834587524529</v>
      </c>
      <c r="L16" s="7"/>
      <c r="M16" s="7">
        <v>7179554786</v>
      </c>
      <c r="N16" s="7"/>
      <c r="O16" s="7">
        <v>-23952200343</v>
      </c>
      <c r="P16" s="7"/>
      <c r="Q16" s="7">
        <v>-101411850</v>
      </c>
      <c r="R16" s="7"/>
      <c r="S16" s="7">
        <f t="shared" si="2"/>
        <v>-16874057407</v>
      </c>
      <c r="T16" s="7"/>
      <c r="U16" s="9">
        <f t="shared" si="3"/>
        <v>0.42599355632019081</v>
      </c>
    </row>
    <row r="17" spans="1:21">
      <c r="A17" s="1" t="s">
        <v>36</v>
      </c>
      <c r="C17" s="7">
        <v>0</v>
      </c>
      <c r="D17" s="7"/>
      <c r="E17" s="7">
        <v>-2384903606</v>
      </c>
      <c r="F17" s="7"/>
      <c r="G17" s="7">
        <v>0</v>
      </c>
      <c r="H17" s="7"/>
      <c r="I17" s="7">
        <f t="shared" si="0"/>
        <v>-2384903606</v>
      </c>
      <c r="J17" s="7"/>
      <c r="K17" s="9">
        <f t="shared" si="1"/>
        <v>-0.47926111719723535</v>
      </c>
      <c r="L17" s="7"/>
      <c r="M17" s="7">
        <v>1747290323</v>
      </c>
      <c r="N17" s="7"/>
      <c r="O17" s="7">
        <v>-16457285915</v>
      </c>
      <c r="P17" s="7"/>
      <c r="Q17" s="7">
        <v>107613756</v>
      </c>
      <c r="R17" s="7"/>
      <c r="S17" s="7">
        <f t="shared" si="2"/>
        <v>-14602381836</v>
      </c>
      <c r="T17" s="7"/>
      <c r="U17" s="9">
        <f t="shared" si="3"/>
        <v>0.3686440326131929</v>
      </c>
    </row>
    <row r="18" spans="1:21">
      <c r="A18" s="1" t="s">
        <v>31</v>
      </c>
      <c r="C18" s="7">
        <v>0</v>
      </c>
      <c r="D18" s="7"/>
      <c r="E18" s="7">
        <v>615082672</v>
      </c>
      <c r="F18" s="7"/>
      <c r="G18" s="7">
        <v>0</v>
      </c>
      <c r="H18" s="7"/>
      <c r="I18" s="7">
        <f t="shared" si="0"/>
        <v>615082672</v>
      </c>
      <c r="J18" s="7"/>
      <c r="K18" s="9">
        <f t="shared" si="1"/>
        <v>0.12360466385716919</v>
      </c>
      <c r="L18" s="7"/>
      <c r="M18" s="7">
        <v>1235851200</v>
      </c>
      <c r="N18" s="7"/>
      <c r="O18" s="7">
        <v>-3311438003</v>
      </c>
      <c r="P18" s="7"/>
      <c r="Q18" s="7">
        <v>1449282285</v>
      </c>
      <c r="R18" s="7"/>
      <c r="S18" s="7">
        <f t="shared" si="2"/>
        <v>-626304518</v>
      </c>
      <c r="T18" s="7"/>
      <c r="U18" s="9">
        <f t="shared" si="3"/>
        <v>1.5811353637539688E-2</v>
      </c>
    </row>
    <row r="19" spans="1:21">
      <c r="A19" s="1" t="s">
        <v>192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9">
        <f t="shared" si="1"/>
        <v>0</v>
      </c>
      <c r="L19" s="7"/>
      <c r="M19" s="7">
        <v>0</v>
      </c>
      <c r="N19" s="7"/>
      <c r="O19" s="7">
        <v>0</v>
      </c>
      <c r="P19" s="7"/>
      <c r="Q19" s="7">
        <v>0</v>
      </c>
      <c r="R19" s="7"/>
      <c r="S19" s="7">
        <f t="shared" si="2"/>
        <v>0</v>
      </c>
      <c r="T19" s="7"/>
      <c r="U19" s="9">
        <f t="shared" si="3"/>
        <v>0</v>
      </c>
    </row>
    <row r="20" spans="1:21">
      <c r="A20" s="1" t="s">
        <v>41</v>
      </c>
      <c r="C20" s="7">
        <v>0</v>
      </c>
      <c r="D20" s="7"/>
      <c r="E20" s="7">
        <v>1741575600</v>
      </c>
      <c r="F20" s="7"/>
      <c r="G20" s="7">
        <v>0</v>
      </c>
      <c r="H20" s="7"/>
      <c r="I20" s="7">
        <f t="shared" si="0"/>
        <v>1741575600</v>
      </c>
      <c r="J20" s="7"/>
      <c r="K20" s="9">
        <f t="shared" si="1"/>
        <v>0.34998037893001765</v>
      </c>
      <c r="L20" s="7"/>
      <c r="M20" s="7">
        <v>2696000000</v>
      </c>
      <c r="N20" s="7"/>
      <c r="O20" s="7">
        <v>-5845014029</v>
      </c>
      <c r="P20" s="7"/>
      <c r="Q20" s="7">
        <v>22641683</v>
      </c>
      <c r="R20" s="7"/>
      <c r="S20" s="7">
        <f t="shared" si="2"/>
        <v>-3126372346</v>
      </c>
      <c r="T20" s="7"/>
      <c r="U20" s="9">
        <f t="shared" si="3"/>
        <v>7.8926747843180309E-2</v>
      </c>
    </row>
    <row r="21" spans="1:21">
      <c r="A21" s="1" t="s">
        <v>18</v>
      </c>
      <c r="C21" s="7">
        <v>0</v>
      </c>
      <c r="D21" s="7"/>
      <c r="E21" s="7">
        <v>-1081204485</v>
      </c>
      <c r="F21" s="7"/>
      <c r="G21" s="7">
        <v>0</v>
      </c>
      <c r="H21" s="7"/>
      <c r="I21" s="7">
        <f t="shared" si="0"/>
        <v>-1081204485</v>
      </c>
      <c r="J21" s="7"/>
      <c r="K21" s="9">
        <f t="shared" si="1"/>
        <v>-0.2172747225909312</v>
      </c>
      <c r="L21" s="7"/>
      <c r="M21" s="7">
        <v>9957571200</v>
      </c>
      <c r="N21" s="7"/>
      <c r="O21" s="7">
        <v>-5122209680</v>
      </c>
      <c r="P21" s="7"/>
      <c r="Q21" s="7">
        <v>-1214380596</v>
      </c>
      <c r="R21" s="7"/>
      <c r="S21" s="7">
        <f t="shared" si="2"/>
        <v>3620980924</v>
      </c>
      <c r="T21" s="7"/>
      <c r="U21" s="9">
        <f t="shared" si="3"/>
        <v>-9.1413375217180251E-2</v>
      </c>
    </row>
    <row r="22" spans="1:21">
      <c r="A22" s="1" t="s">
        <v>37</v>
      </c>
      <c r="C22" s="7">
        <v>0</v>
      </c>
      <c r="D22" s="7"/>
      <c r="E22" s="7">
        <v>102268898</v>
      </c>
      <c r="F22" s="7"/>
      <c r="G22" s="7">
        <v>0</v>
      </c>
      <c r="H22" s="7"/>
      <c r="I22" s="7">
        <f t="shared" si="0"/>
        <v>102268898</v>
      </c>
      <c r="J22" s="7"/>
      <c r="K22" s="9">
        <f t="shared" si="1"/>
        <v>2.0551567026315321E-2</v>
      </c>
      <c r="L22" s="7"/>
      <c r="M22" s="7">
        <v>0</v>
      </c>
      <c r="N22" s="7"/>
      <c r="O22" s="7">
        <v>-4183008681</v>
      </c>
      <c r="P22" s="7"/>
      <c r="Q22" s="7">
        <v>-990588191</v>
      </c>
      <c r="R22" s="7"/>
      <c r="S22" s="7">
        <f t="shared" si="2"/>
        <v>-5173596872</v>
      </c>
      <c r="T22" s="7"/>
      <c r="U22" s="9">
        <f t="shared" si="3"/>
        <v>0.13060989881165308</v>
      </c>
    </row>
    <row r="23" spans="1:21">
      <c r="A23" s="1" t="s">
        <v>33</v>
      </c>
      <c r="C23" s="7">
        <v>0</v>
      </c>
      <c r="D23" s="7"/>
      <c r="E23" s="7">
        <v>-2022607212</v>
      </c>
      <c r="F23" s="7"/>
      <c r="G23" s="7">
        <v>0</v>
      </c>
      <c r="H23" s="7"/>
      <c r="I23" s="7">
        <f t="shared" si="0"/>
        <v>-2022607212</v>
      </c>
      <c r="J23" s="7"/>
      <c r="K23" s="9">
        <f t="shared" si="1"/>
        <v>-0.40645541800329915</v>
      </c>
      <c r="L23" s="7"/>
      <c r="M23" s="7">
        <v>33096980132</v>
      </c>
      <c r="N23" s="7"/>
      <c r="O23" s="7">
        <v>-13572936792</v>
      </c>
      <c r="P23" s="7"/>
      <c r="Q23" s="7">
        <v>-4558343663</v>
      </c>
      <c r="R23" s="7"/>
      <c r="S23" s="7">
        <f t="shared" si="2"/>
        <v>14965699677</v>
      </c>
      <c r="T23" s="7"/>
      <c r="U23" s="9">
        <f t="shared" si="3"/>
        <v>-0.37781616326494466</v>
      </c>
    </row>
    <row r="24" spans="1:21">
      <c r="A24" s="1" t="s">
        <v>193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9">
        <f t="shared" si="1"/>
        <v>0</v>
      </c>
      <c r="L24" s="7"/>
      <c r="M24" s="7">
        <v>0</v>
      </c>
      <c r="N24" s="7"/>
      <c r="O24" s="7">
        <v>0</v>
      </c>
      <c r="P24" s="7"/>
      <c r="Q24" s="7">
        <v>-136067833</v>
      </c>
      <c r="R24" s="7"/>
      <c r="S24" s="7">
        <f t="shared" si="2"/>
        <v>-136067833</v>
      </c>
      <c r="T24" s="7"/>
      <c r="U24" s="9">
        <f t="shared" si="3"/>
        <v>3.4350967691034488E-3</v>
      </c>
    </row>
    <row r="25" spans="1:21">
      <c r="A25" s="1" t="s">
        <v>194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9">
        <f t="shared" si="1"/>
        <v>0</v>
      </c>
      <c r="L25" s="7"/>
      <c r="M25" s="7">
        <v>0</v>
      </c>
      <c r="N25" s="7"/>
      <c r="O25" s="7">
        <v>0</v>
      </c>
      <c r="P25" s="7"/>
      <c r="Q25" s="7">
        <v>3260282533</v>
      </c>
      <c r="R25" s="7"/>
      <c r="S25" s="7">
        <f t="shared" si="2"/>
        <v>3260282533</v>
      </c>
      <c r="T25" s="7"/>
      <c r="U25" s="9">
        <f t="shared" si="3"/>
        <v>-8.2307373819003257E-2</v>
      </c>
    </row>
    <row r="26" spans="1:21">
      <c r="A26" s="1" t="s">
        <v>15</v>
      </c>
      <c r="C26" s="7">
        <v>0</v>
      </c>
      <c r="D26" s="7"/>
      <c r="E26" s="7">
        <v>-8807528310</v>
      </c>
      <c r="F26" s="7"/>
      <c r="G26" s="7">
        <v>0</v>
      </c>
      <c r="H26" s="7"/>
      <c r="I26" s="7">
        <f t="shared" si="0"/>
        <v>-8807528310</v>
      </c>
      <c r="J26" s="7"/>
      <c r="K26" s="9">
        <f t="shared" si="1"/>
        <v>-1.7699272402361734</v>
      </c>
      <c r="L26" s="7"/>
      <c r="M26" s="7">
        <v>7563625400</v>
      </c>
      <c r="N26" s="7"/>
      <c r="O26" s="7">
        <v>3988298553</v>
      </c>
      <c r="P26" s="7"/>
      <c r="Q26" s="7">
        <v>-3659</v>
      </c>
      <c r="R26" s="7"/>
      <c r="S26" s="7">
        <f t="shared" si="2"/>
        <v>11551920294</v>
      </c>
      <c r="T26" s="7"/>
      <c r="U26" s="9">
        <f t="shared" si="3"/>
        <v>-0.2916336889032396</v>
      </c>
    </row>
    <row r="27" spans="1:21">
      <c r="A27" s="1" t="s">
        <v>195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9">
        <f t="shared" si="1"/>
        <v>0</v>
      </c>
      <c r="L27" s="7"/>
      <c r="M27" s="7">
        <v>0</v>
      </c>
      <c r="N27" s="7"/>
      <c r="O27" s="7">
        <v>0</v>
      </c>
      <c r="P27" s="7"/>
      <c r="Q27" s="7">
        <v>8441070120</v>
      </c>
      <c r="R27" s="7"/>
      <c r="S27" s="7">
        <f t="shared" si="2"/>
        <v>8441070120</v>
      </c>
      <c r="T27" s="7"/>
      <c r="U27" s="9">
        <f t="shared" si="3"/>
        <v>-0.21309880563018638</v>
      </c>
    </row>
    <row r="28" spans="1:21">
      <c r="A28" s="1" t="s">
        <v>38</v>
      </c>
      <c r="C28" s="7">
        <v>0</v>
      </c>
      <c r="D28" s="7"/>
      <c r="E28" s="7">
        <v>8465405050</v>
      </c>
      <c r="F28" s="7"/>
      <c r="G28" s="7">
        <v>0</v>
      </c>
      <c r="H28" s="7"/>
      <c r="I28" s="7">
        <f t="shared" si="0"/>
        <v>8465405050</v>
      </c>
      <c r="J28" s="7"/>
      <c r="K28" s="9">
        <f t="shared" si="1"/>
        <v>1.7011754569799238</v>
      </c>
      <c r="L28" s="7"/>
      <c r="M28" s="7">
        <v>6193509600</v>
      </c>
      <c r="N28" s="7"/>
      <c r="O28" s="7">
        <v>7660891871</v>
      </c>
      <c r="P28" s="7"/>
      <c r="Q28" s="7">
        <v>283960505</v>
      </c>
      <c r="R28" s="7"/>
      <c r="S28" s="7">
        <f t="shared" si="2"/>
        <v>14138361976</v>
      </c>
      <c r="T28" s="7"/>
      <c r="U28" s="9">
        <f t="shared" si="3"/>
        <v>-0.35692963188568344</v>
      </c>
    </row>
    <row r="29" spans="1:21">
      <c r="A29" s="1" t="s">
        <v>196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9">
        <f t="shared" si="1"/>
        <v>0</v>
      </c>
      <c r="L29" s="7"/>
      <c r="M29" s="7">
        <v>0</v>
      </c>
      <c r="N29" s="7"/>
      <c r="O29" s="7">
        <v>0</v>
      </c>
      <c r="P29" s="7"/>
      <c r="Q29" s="7">
        <v>5815601015</v>
      </c>
      <c r="R29" s="7"/>
      <c r="S29" s="7">
        <f>M29+O29+Q29</f>
        <v>5815601015</v>
      </c>
      <c r="T29" s="7"/>
      <c r="U29" s="9">
        <f t="shared" si="3"/>
        <v>-0.14681759690419438</v>
      </c>
    </row>
    <row r="30" spans="1:21">
      <c r="A30" s="1" t="s">
        <v>197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9">
        <f t="shared" si="1"/>
        <v>0</v>
      </c>
      <c r="L30" s="7"/>
      <c r="M30" s="7">
        <v>0</v>
      </c>
      <c r="N30" s="7"/>
      <c r="O30" s="7">
        <v>0</v>
      </c>
      <c r="P30" s="7"/>
      <c r="Q30" s="7">
        <v>0</v>
      </c>
      <c r="R30" s="7"/>
      <c r="S30" s="7">
        <f t="shared" si="2"/>
        <v>0</v>
      </c>
      <c r="T30" s="7"/>
      <c r="U30" s="9">
        <f t="shared" si="3"/>
        <v>0</v>
      </c>
    </row>
    <row r="31" spans="1:21">
      <c r="A31" s="1" t="s">
        <v>22</v>
      </c>
      <c r="C31" s="7">
        <v>0</v>
      </c>
      <c r="D31" s="7"/>
      <c r="E31" s="7">
        <v>-6557205639</v>
      </c>
      <c r="F31" s="7"/>
      <c r="G31" s="7">
        <v>0</v>
      </c>
      <c r="H31" s="7"/>
      <c r="I31" s="7">
        <f t="shared" si="0"/>
        <v>-6557205639</v>
      </c>
      <c r="J31" s="7"/>
      <c r="K31" s="9">
        <f t="shared" si="1"/>
        <v>-1.3177109935734448</v>
      </c>
      <c r="L31" s="7"/>
      <c r="M31" s="7">
        <v>0</v>
      </c>
      <c r="N31" s="7"/>
      <c r="O31" s="7">
        <v>11854657736</v>
      </c>
      <c r="P31" s="7"/>
      <c r="Q31" s="7">
        <v>2069672097</v>
      </c>
      <c r="R31" s="7"/>
      <c r="S31" s="7">
        <f t="shared" si="2"/>
        <v>13924329833</v>
      </c>
      <c r="T31" s="7"/>
      <c r="U31" s="9">
        <f t="shared" si="3"/>
        <v>-0.35152628925360385</v>
      </c>
    </row>
    <row r="32" spans="1:21">
      <c r="A32" s="1" t="s">
        <v>17</v>
      </c>
      <c r="C32" s="7">
        <v>0</v>
      </c>
      <c r="D32" s="7"/>
      <c r="E32" s="7">
        <v>234341721</v>
      </c>
      <c r="F32" s="7"/>
      <c r="G32" s="7">
        <v>0</v>
      </c>
      <c r="H32" s="7"/>
      <c r="I32" s="7">
        <f t="shared" si="0"/>
        <v>234341721</v>
      </c>
      <c r="J32" s="7"/>
      <c r="K32" s="9">
        <f t="shared" si="1"/>
        <v>4.7092416955481275E-2</v>
      </c>
      <c r="L32" s="7"/>
      <c r="M32" s="7">
        <v>0</v>
      </c>
      <c r="N32" s="7"/>
      <c r="O32" s="7">
        <v>490341401</v>
      </c>
      <c r="P32" s="7"/>
      <c r="Q32" s="7">
        <v>-304395861</v>
      </c>
      <c r="R32" s="7"/>
      <c r="S32" s="7">
        <f t="shared" si="2"/>
        <v>185945540</v>
      </c>
      <c r="T32" s="7"/>
      <c r="U32" s="9">
        <f t="shared" si="3"/>
        <v>-4.6942830616196855E-3</v>
      </c>
    </row>
    <row r="33" spans="1:21">
      <c r="A33" s="1" t="s">
        <v>184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9">
        <f t="shared" si="1"/>
        <v>0</v>
      </c>
      <c r="L33" s="7"/>
      <c r="M33" s="7">
        <v>433200000</v>
      </c>
      <c r="N33" s="7"/>
      <c r="O33" s="7">
        <v>0</v>
      </c>
      <c r="P33" s="7"/>
      <c r="Q33" s="7">
        <v>6375794139</v>
      </c>
      <c r="R33" s="7"/>
      <c r="S33" s="7">
        <f t="shared" si="2"/>
        <v>6808994139</v>
      </c>
      <c r="T33" s="7"/>
      <c r="U33" s="9">
        <f t="shared" si="3"/>
        <v>-0.1718962759385109</v>
      </c>
    </row>
    <row r="34" spans="1:21">
      <c r="A34" s="1" t="s">
        <v>30</v>
      </c>
      <c r="C34" s="7">
        <v>0</v>
      </c>
      <c r="D34" s="7"/>
      <c r="E34" s="7">
        <v>-376150411</v>
      </c>
      <c r="F34" s="7"/>
      <c r="G34" s="7">
        <v>0</v>
      </c>
      <c r="H34" s="7"/>
      <c r="I34" s="7">
        <f t="shared" si="0"/>
        <v>-376150411</v>
      </c>
      <c r="J34" s="7"/>
      <c r="K34" s="9">
        <f t="shared" si="1"/>
        <v>-7.5589749521331073E-2</v>
      </c>
      <c r="L34" s="7"/>
      <c r="M34" s="7">
        <v>16342408126</v>
      </c>
      <c r="N34" s="7"/>
      <c r="O34" s="7">
        <v>-25180328679</v>
      </c>
      <c r="P34" s="7"/>
      <c r="Q34" s="7">
        <v>-37086225</v>
      </c>
      <c r="R34" s="7"/>
      <c r="S34" s="7">
        <f t="shared" si="2"/>
        <v>-8875006778</v>
      </c>
      <c r="T34" s="7"/>
      <c r="U34" s="9">
        <f t="shared" si="3"/>
        <v>0.22405374170160414</v>
      </c>
    </row>
    <row r="35" spans="1:21">
      <c r="A35" s="1" t="s">
        <v>26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9">
        <f t="shared" si="1"/>
        <v>0</v>
      </c>
      <c r="L35" s="7"/>
      <c r="M35" s="7">
        <v>1663254548</v>
      </c>
      <c r="N35" s="7"/>
      <c r="O35" s="7">
        <v>0</v>
      </c>
      <c r="P35" s="7"/>
      <c r="Q35" s="7">
        <v>731259350</v>
      </c>
      <c r="R35" s="7"/>
      <c r="S35" s="7">
        <f t="shared" si="2"/>
        <v>2394513898</v>
      </c>
      <c r="T35" s="7"/>
      <c r="U35" s="9">
        <f t="shared" si="3"/>
        <v>-6.0450635342984442E-2</v>
      </c>
    </row>
    <row r="36" spans="1:21">
      <c r="A36" s="1" t="s">
        <v>198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9">
        <f t="shared" si="1"/>
        <v>0</v>
      </c>
      <c r="L36" s="7"/>
      <c r="M36" s="7">
        <v>0</v>
      </c>
      <c r="N36" s="7"/>
      <c r="O36" s="7">
        <v>0</v>
      </c>
      <c r="P36" s="7"/>
      <c r="Q36" s="7">
        <v>0</v>
      </c>
      <c r="R36" s="7"/>
      <c r="S36" s="7">
        <f t="shared" si="2"/>
        <v>0</v>
      </c>
      <c r="T36" s="7"/>
      <c r="U36" s="9">
        <f t="shared" si="3"/>
        <v>0</v>
      </c>
    </row>
    <row r="37" spans="1:21">
      <c r="A37" s="1" t="s">
        <v>199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9">
        <f t="shared" si="1"/>
        <v>0</v>
      </c>
      <c r="L37" s="7"/>
      <c r="M37" s="7">
        <v>0</v>
      </c>
      <c r="N37" s="7"/>
      <c r="O37" s="7">
        <v>0</v>
      </c>
      <c r="P37" s="7"/>
      <c r="Q37" s="7">
        <v>1261980104</v>
      </c>
      <c r="R37" s="7"/>
      <c r="S37" s="7">
        <f t="shared" si="2"/>
        <v>1261980104</v>
      </c>
      <c r="T37" s="7"/>
      <c r="U37" s="9">
        <f t="shared" si="3"/>
        <v>-3.1859284316839487E-2</v>
      </c>
    </row>
    <row r="38" spans="1:21">
      <c r="A38" s="1" t="s">
        <v>53</v>
      </c>
      <c r="C38" s="7">
        <v>0</v>
      </c>
      <c r="D38" s="7"/>
      <c r="E38" s="7">
        <v>-2490913602</v>
      </c>
      <c r="F38" s="7"/>
      <c r="G38" s="7">
        <v>0</v>
      </c>
      <c r="H38" s="7"/>
      <c r="I38" s="7">
        <f t="shared" si="0"/>
        <v>-2490913602</v>
      </c>
      <c r="J38" s="7"/>
      <c r="K38" s="9">
        <f t="shared" si="1"/>
        <v>-0.50056448098485939</v>
      </c>
      <c r="L38" s="7"/>
      <c r="M38" s="7">
        <v>0</v>
      </c>
      <c r="N38" s="7"/>
      <c r="O38" s="7">
        <v>-11203691784</v>
      </c>
      <c r="P38" s="7"/>
      <c r="Q38" s="7">
        <v>6665842215</v>
      </c>
      <c r="R38" s="7"/>
      <c r="S38" s="7">
        <f t="shared" si="2"/>
        <v>-4537849569</v>
      </c>
      <c r="T38" s="7"/>
      <c r="U38" s="9">
        <f t="shared" si="3"/>
        <v>0.11456015760278461</v>
      </c>
    </row>
    <row r="39" spans="1:21">
      <c r="A39" s="1" t="s">
        <v>42</v>
      </c>
      <c r="C39" s="7">
        <v>0</v>
      </c>
      <c r="D39" s="7"/>
      <c r="E39" s="7">
        <v>-969484648</v>
      </c>
      <c r="F39" s="7"/>
      <c r="G39" s="7">
        <v>0</v>
      </c>
      <c r="H39" s="7"/>
      <c r="I39" s="7">
        <f t="shared" si="0"/>
        <v>-969484648</v>
      </c>
      <c r="J39" s="7"/>
      <c r="K39" s="9">
        <f t="shared" si="1"/>
        <v>-0.19482393097025175</v>
      </c>
      <c r="L39" s="7"/>
      <c r="M39" s="7">
        <v>3818625000</v>
      </c>
      <c r="N39" s="7"/>
      <c r="O39" s="7">
        <v>-5560548818</v>
      </c>
      <c r="P39" s="7"/>
      <c r="Q39" s="7">
        <v>-30657899</v>
      </c>
      <c r="R39" s="7"/>
      <c r="S39" s="7">
        <f t="shared" si="2"/>
        <v>-1772581717</v>
      </c>
      <c r="T39" s="7"/>
      <c r="U39" s="9">
        <f t="shared" si="3"/>
        <v>4.4749663419998344E-2</v>
      </c>
    </row>
    <row r="40" spans="1:21">
      <c r="A40" s="1" t="s">
        <v>200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9">
        <f t="shared" si="1"/>
        <v>0</v>
      </c>
      <c r="L40" s="7"/>
      <c r="M40" s="7">
        <v>0</v>
      </c>
      <c r="N40" s="7"/>
      <c r="O40" s="7">
        <v>0</v>
      </c>
      <c r="P40" s="7"/>
      <c r="Q40" s="7">
        <v>3203252307</v>
      </c>
      <c r="R40" s="7"/>
      <c r="S40" s="7">
        <f t="shared" si="2"/>
        <v>3203252307</v>
      </c>
      <c r="T40" s="7"/>
      <c r="U40" s="9">
        <f t="shared" si="3"/>
        <v>-8.0867618803033836E-2</v>
      </c>
    </row>
    <row r="41" spans="1:21">
      <c r="A41" s="1" t="s">
        <v>54</v>
      </c>
      <c r="C41" s="7">
        <v>0</v>
      </c>
      <c r="D41" s="7"/>
      <c r="E41" s="7">
        <v>-2927871160</v>
      </c>
      <c r="F41" s="7"/>
      <c r="G41" s="7">
        <v>0</v>
      </c>
      <c r="H41" s="7"/>
      <c r="I41" s="7">
        <f>C41+E41+G41</f>
        <v>-2927871160</v>
      </c>
      <c r="J41" s="7"/>
      <c r="K41" s="9">
        <f t="shared" si="1"/>
        <v>-0.5883738024551276</v>
      </c>
      <c r="L41" s="7"/>
      <c r="M41" s="7">
        <v>9739359000</v>
      </c>
      <c r="N41" s="7"/>
      <c r="O41" s="7">
        <v>-24173597148</v>
      </c>
      <c r="P41" s="7"/>
      <c r="Q41" s="7">
        <v>-663242576</v>
      </c>
      <c r="R41" s="7"/>
      <c r="S41" s="7">
        <f t="shared" si="2"/>
        <v>-15097480724</v>
      </c>
      <c r="T41" s="7"/>
      <c r="U41" s="9">
        <f t="shared" si="3"/>
        <v>0.38114303809493311</v>
      </c>
    </row>
    <row r="42" spans="1:21">
      <c r="A42" s="1" t="s">
        <v>20</v>
      </c>
      <c r="C42" s="7">
        <v>0</v>
      </c>
      <c r="D42" s="7"/>
      <c r="E42" s="7">
        <v>-858859200</v>
      </c>
      <c r="F42" s="7"/>
      <c r="G42" s="7">
        <v>0</v>
      </c>
      <c r="H42" s="7"/>
      <c r="I42" s="7">
        <f t="shared" si="0"/>
        <v>-858859200</v>
      </c>
      <c r="J42" s="7"/>
      <c r="K42" s="9">
        <f t="shared" si="1"/>
        <v>-0.1725930635819265</v>
      </c>
      <c r="L42" s="7"/>
      <c r="M42" s="7">
        <v>0</v>
      </c>
      <c r="N42" s="7"/>
      <c r="O42" s="7">
        <v>-637380902</v>
      </c>
      <c r="P42" s="7"/>
      <c r="Q42" s="7">
        <v>776158338</v>
      </c>
      <c r="R42" s="7"/>
      <c r="S42" s="7">
        <f t="shared" si="2"/>
        <v>138777436</v>
      </c>
      <c r="T42" s="7"/>
      <c r="U42" s="9">
        <f t="shared" si="3"/>
        <v>-3.5035019777823655E-3</v>
      </c>
    </row>
    <row r="43" spans="1:21">
      <c r="A43" s="1" t="s">
        <v>50</v>
      </c>
      <c r="C43" s="7">
        <v>0</v>
      </c>
      <c r="D43" s="7"/>
      <c r="E43" s="7">
        <v>1868551889</v>
      </c>
      <c r="F43" s="7"/>
      <c r="G43" s="7">
        <v>0</v>
      </c>
      <c r="H43" s="7"/>
      <c r="I43" s="7">
        <f t="shared" si="0"/>
        <v>1868551889</v>
      </c>
      <c r="J43" s="7"/>
      <c r="K43" s="9">
        <f t="shared" si="1"/>
        <v>0.37549704885772417</v>
      </c>
      <c r="L43" s="7"/>
      <c r="M43" s="7">
        <v>4326568500</v>
      </c>
      <c r="N43" s="7"/>
      <c r="O43" s="7">
        <v>-3769102752</v>
      </c>
      <c r="P43" s="7"/>
      <c r="Q43" s="7">
        <v>0</v>
      </c>
      <c r="R43" s="7"/>
      <c r="S43" s="7">
        <f t="shared" si="2"/>
        <v>557465748</v>
      </c>
      <c r="T43" s="7"/>
      <c r="U43" s="9">
        <f t="shared" si="3"/>
        <v>-1.4073486345892179E-2</v>
      </c>
    </row>
    <row r="44" spans="1:21">
      <c r="A44" s="1" t="s">
        <v>55</v>
      </c>
      <c r="C44" s="7">
        <v>0</v>
      </c>
      <c r="D44" s="7"/>
      <c r="E44" s="7">
        <v>-7514070232</v>
      </c>
      <c r="F44" s="7"/>
      <c r="G44" s="7">
        <v>0</v>
      </c>
      <c r="H44" s="7"/>
      <c r="I44" s="7">
        <f t="shared" si="0"/>
        <v>-7514070232</v>
      </c>
      <c r="J44" s="7"/>
      <c r="K44" s="9">
        <f t="shared" si="1"/>
        <v>-1.5099988465055008</v>
      </c>
      <c r="L44" s="7"/>
      <c r="M44" s="7">
        <v>7168541160</v>
      </c>
      <c r="N44" s="7"/>
      <c r="O44" s="7">
        <v>-3979223152</v>
      </c>
      <c r="P44" s="7"/>
      <c r="Q44" s="7">
        <v>0</v>
      </c>
      <c r="R44" s="7"/>
      <c r="S44" s="7">
        <f t="shared" si="2"/>
        <v>3189318008</v>
      </c>
      <c r="T44" s="7"/>
      <c r="U44" s="9">
        <f t="shared" si="3"/>
        <v>-8.0515840837446478E-2</v>
      </c>
    </row>
    <row r="45" spans="1:21">
      <c r="A45" s="1" t="s">
        <v>40</v>
      </c>
      <c r="C45" s="7">
        <v>0</v>
      </c>
      <c r="D45" s="7"/>
      <c r="E45" s="7">
        <v>2163290299</v>
      </c>
      <c r="F45" s="7"/>
      <c r="G45" s="7">
        <v>0</v>
      </c>
      <c r="H45" s="7"/>
      <c r="I45" s="7">
        <f t="shared" si="0"/>
        <v>2163290299</v>
      </c>
      <c r="J45" s="7"/>
      <c r="K45" s="9">
        <f t="shared" si="1"/>
        <v>0.43472655369060703</v>
      </c>
      <c r="L45" s="7"/>
      <c r="M45" s="7">
        <v>2262426600</v>
      </c>
      <c r="N45" s="7"/>
      <c r="O45" s="7">
        <v>-583660005</v>
      </c>
      <c r="P45" s="7"/>
      <c r="Q45" s="7">
        <v>0</v>
      </c>
      <c r="R45" s="7"/>
      <c r="S45" s="7">
        <f t="shared" si="2"/>
        <v>1678766595</v>
      </c>
      <c r="T45" s="7"/>
      <c r="U45" s="9">
        <f t="shared" si="3"/>
        <v>-4.2381256314733093E-2</v>
      </c>
    </row>
    <row r="46" spans="1:21">
      <c r="A46" s="1" t="s">
        <v>29</v>
      </c>
      <c r="C46" s="7">
        <v>0</v>
      </c>
      <c r="D46" s="7"/>
      <c r="E46" s="7">
        <v>-678670241</v>
      </c>
      <c r="F46" s="7"/>
      <c r="G46" s="7">
        <v>0</v>
      </c>
      <c r="H46" s="7"/>
      <c r="I46" s="7">
        <f t="shared" si="0"/>
        <v>-678670241</v>
      </c>
      <c r="J46" s="7"/>
      <c r="K46" s="9">
        <f t="shared" si="1"/>
        <v>-0.13638297878869363</v>
      </c>
      <c r="L46" s="7"/>
      <c r="M46" s="7">
        <v>6894419055</v>
      </c>
      <c r="N46" s="7"/>
      <c r="O46" s="7">
        <v>-10666292794</v>
      </c>
      <c r="P46" s="7"/>
      <c r="Q46" s="7">
        <v>0</v>
      </c>
      <c r="R46" s="7"/>
      <c r="S46" s="7">
        <f t="shared" si="2"/>
        <v>-3771873739</v>
      </c>
      <c r="T46" s="7"/>
      <c r="U46" s="9">
        <f t="shared" si="3"/>
        <v>9.5222735665269578E-2</v>
      </c>
    </row>
    <row r="47" spans="1:21">
      <c r="A47" s="1" t="s">
        <v>39</v>
      </c>
      <c r="C47" s="7">
        <v>0</v>
      </c>
      <c r="D47" s="7"/>
      <c r="E47" s="7">
        <v>596224808</v>
      </c>
      <c r="F47" s="7"/>
      <c r="G47" s="7">
        <v>0</v>
      </c>
      <c r="H47" s="7"/>
      <c r="I47" s="7">
        <f t="shared" si="0"/>
        <v>596224808</v>
      </c>
      <c r="J47" s="7"/>
      <c r="K47" s="9">
        <f t="shared" si="1"/>
        <v>0.11981505955372652</v>
      </c>
      <c r="L47" s="7"/>
      <c r="M47" s="7">
        <v>3864707690</v>
      </c>
      <c r="N47" s="7"/>
      <c r="O47" s="7">
        <v>-5399771847</v>
      </c>
      <c r="P47" s="7"/>
      <c r="Q47" s="7">
        <v>0</v>
      </c>
      <c r="R47" s="7"/>
      <c r="S47" s="7">
        <f t="shared" si="2"/>
        <v>-1535064157</v>
      </c>
      <c r="T47" s="7"/>
      <c r="U47" s="9">
        <f t="shared" si="3"/>
        <v>3.8753420333204024E-2</v>
      </c>
    </row>
    <row r="48" spans="1:21">
      <c r="A48" s="1" t="s">
        <v>52</v>
      </c>
      <c r="C48" s="7">
        <v>0</v>
      </c>
      <c r="D48" s="7"/>
      <c r="E48" s="7">
        <v>-6260357433</v>
      </c>
      <c r="F48" s="7"/>
      <c r="G48" s="7">
        <v>0</v>
      </c>
      <c r="H48" s="7"/>
      <c r="I48" s="7">
        <f t="shared" si="0"/>
        <v>-6260357433</v>
      </c>
      <c r="J48" s="7"/>
      <c r="K48" s="9">
        <f t="shared" si="1"/>
        <v>-1.2580575121968247</v>
      </c>
      <c r="L48" s="7"/>
      <c r="M48" s="7">
        <v>19865947530</v>
      </c>
      <c r="N48" s="7"/>
      <c r="O48" s="7">
        <v>-88139041052</v>
      </c>
      <c r="P48" s="7"/>
      <c r="Q48" s="7">
        <v>0</v>
      </c>
      <c r="R48" s="7"/>
      <c r="S48" s="7">
        <f t="shared" si="2"/>
        <v>-68273093522</v>
      </c>
      <c r="T48" s="7"/>
      <c r="U48" s="9">
        <f t="shared" si="3"/>
        <v>1.7235865215412065</v>
      </c>
    </row>
    <row r="49" spans="1:21">
      <c r="A49" s="1" t="s">
        <v>45</v>
      </c>
      <c r="C49" s="7">
        <v>0</v>
      </c>
      <c r="D49" s="7"/>
      <c r="E49" s="7">
        <v>-2581840020</v>
      </c>
      <c r="F49" s="7"/>
      <c r="G49" s="7">
        <v>0</v>
      </c>
      <c r="H49" s="7"/>
      <c r="I49" s="7">
        <f t="shared" si="0"/>
        <v>-2581840020</v>
      </c>
      <c r="J49" s="7"/>
      <c r="K49" s="9">
        <f t="shared" si="1"/>
        <v>-0.51883670656403569</v>
      </c>
      <c r="L49" s="7"/>
      <c r="M49" s="7">
        <v>17027102400</v>
      </c>
      <c r="N49" s="7"/>
      <c r="O49" s="7">
        <v>-41184948596</v>
      </c>
      <c r="P49" s="7"/>
      <c r="Q49" s="7">
        <v>0</v>
      </c>
      <c r="R49" s="7"/>
      <c r="S49" s="7">
        <f t="shared" si="2"/>
        <v>-24157846196</v>
      </c>
      <c r="T49" s="7"/>
      <c r="U49" s="9">
        <f t="shared" si="3"/>
        <v>0.60987624765346005</v>
      </c>
    </row>
    <row r="50" spans="1:21">
      <c r="A50" s="1" t="s">
        <v>32</v>
      </c>
      <c r="C50" s="7">
        <v>0</v>
      </c>
      <c r="D50" s="7"/>
      <c r="E50" s="7">
        <v>-471810663</v>
      </c>
      <c r="F50" s="7"/>
      <c r="G50" s="7">
        <v>0</v>
      </c>
      <c r="H50" s="7"/>
      <c r="I50" s="7">
        <f t="shared" si="0"/>
        <v>-471810663</v>
      </c>
      <c r="J50" s="7"/>
      <c r="K50" s="9">
        <f t="shared" si="1"/>
        <v>-9.4813268295652994E-2</v>
      </c>
      <c r="L50" s="7"/>
      <c r="M50" s="7">
        <v>10790440650</v>
      </c>
      <c r="N50" s="7"/>
      <c r="O50" s="7">
        <v>-17072975356</v>
      </c>
      <c r="P50" s="7"/>
      <c r="Q50" s="7">
        <v>0</v>
      </c>
      <c r="R50" s="7"/>
      <c r="S50" s="7">
        <f t="shared" si="2"/>
        <v>-6282534706</v>
      </c>
      <c r="T50" s="7"/>
      <c r="U50" s="9">
        <f t="shared" si="3"/>
        <v>0.15860555867278994</v>
      </c>
    </row>
    <row r="51" spans="1:21">
      <c r="A51" s="1" t="s">
        <v>28</v>
      </c>
      <c r="C51" s="7">
        <v>0</v>
      </c>
      <c r="D51" s="7"/>
      <c r="E51" s="7">
        <v>11121511975</v>
      </c>
      <c r="F51" s="7"/>
      <c r="G51" s="7">
        <v>0</v>
      </c>
      <c r="H51" s="7"/>
      <c r="I51" s="7">
        <f t="shared" si="0"/>
        <v>11121511975</v>
      </c>
      <c r="J51" s="7"/>
      <c r="K51" s="9">
        <f t="shared" si="1"/>
        <v>2.2349365570379081</v>
      </c>
      <c r="L51" s="7"/>
      <c r="M51" s="7">
        <v>39686023372</v>
      </c>
      <c r="N51" s="7"/>
      <c r="O51" s="7">
        <v>-35896949146</v>
      </c>
      <c r="P51" s="7"/>
      <c r="Q51" s="7">
        <v>0</v>
      </c>
      <c r="R51" s="7"/>
      <c r="S51" s="7">
        <f t="shared" si="2"/>
        <v>3789074226</v>
      </c>
      <c r="T51" s="7"/>
      <c r="U51" s="9">
        <f t="shared" si="3"/>
        <v>-9.5656970090982119E-2</v>
      </c>
    </row>
    <row r="52" spans="1:21">
      <c r="A52" s="1" t="s">
        <v>24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9">
        <f t="shared" si="1"/>
        <v>0</v>
      </c>
      <c r="L52" s="7"/>
      <c r="M52" s="7">
        <v>0</v>
      </c>
      <c r="N52" s="7"/>
      <c r="O52" s="7">
        <v>-312398760</v>
      </c>
      <c r="P52" s="7"/>
      <c r="Q52" s="7">
        <v>0</v>
      </c>
      <c r="R52" s="7"/>
      <c r="S52" s="7">
        <f t="shared" si="2"/>
        <v>-312398760</v>
      </c>
      <c r="T52" s="7"/>
      <c r="U52" s="9">
        <f t="shared" si="3"/>
        <v>7.8866543803040035E-3</v>
      </c>
    </row>
    <row r="53" spans="1:21">
      <c r="A53" s="1" t="s">
        <v>34</v>
      </c>
      <c r="C53" s="7">
        <v>0</v>
      </c>
      <c r="D53" s="7"/>
      <c r="E53" s="7">
        <v>1550718000</v>
      </c>
      <c r="F53" s="7"/>
      <c r="G53" s="7">
        <v>0</v>
      </c>
      <c r="H53" s="7"/>
      <c r="I53" s="7">
        <f t="shared" si="0"/>
        <v>1550718000</v>
      </c>
      <c r="J53" s="7"/>
      <c r="K53" s="9">
        <f t="shared" si="1"/>
        <v>0.31162636480070066</v>
      </c>
      <c r="L53" s="7"/>
      <c r="M53" s="7">
        <v>0</v>
      </c>
      <c r="N53" s="7"/>
      <c r="O53" s="7">
        <v>1455801640</v>
      </c>
      <c r="P53" s="7"/>
      <c r="Q53" s="7">
        <v>0</v>
      </c>
      <c r="R53" s="7"/>
      <c r="S53" s="7">
        <f t="shared" si="2"/>
        <v>1455801640</v>
      </c>
      <c r="T53" s="7"/>
      <c r="U53" s="9">
        <f t="shared" si="3"/>
        <v>-3.6752400620795524E-2</v>
      </c>
    </row>
    <row r="54" spans="1:21">
      <c r="A54" s="1" t="s">
        <v>56</v>
      </c>
      <c r="C54" s="7">
        <v>0</v>
      </c>
      <c r="D54" s="7"/>
      <c r="E54" s="7">
        <v>47386363</v>
      </c>
      <c r="F54" s="7"/>
      <c r="G54" s="7">
        <v>0</v>
      </c>
      <c r="H54" s="7"/>
      <c r="I54" s="7">
        <f t="shared" si="0"/>
        <v>47386363</v>
      </c>
      <c r="J54" s="7"/>
      <c r="K54" s="9">
        <f t="shared" si="1"/>
        <v>9.5225824700663972E-3</v>
      </c>
      <c r="L54" s="7"/>
      <c r="M54" s="7">
        <v>0</v>
      </c>
      <c r="N54" s="7"/>
      <c r="O54" s="7">
        <v>884884795</v>
      </c>
      <c r="P54" s="7"/>
      <c r="Q54" s="7">
        <v>0</v>
      </c>
      <c r="R54" s="7"/>
      <c r="S54" s="7">
        <f t="shared" si="2"/>
        <v>884884795</v>
      </c>
      <c r="T54" s="7"/>
      <c r="U54" s="9">
        <f t="shared" si="3"/>
        <v>-2.2339334972235999E-2</v>
      </c>
    </row>
    <row r="55" spans="1:21">
      <c r="A55" s="1" t="s">
        <v>21</v>
      </c>
      <c r="C55" s="7">
        <v>0</v>
      </c>
      <c r="D55" s="7"/>
      <c r="E55" s="7">
        <v>-3552864207</v>
      </c>
      <c r="F55" s="7"/>
      <c r="G55" s="7">
        <v>0</v>
      </c>
      <c r="H55" s="7"/>
      <c r="I55" s="7">
        <f t="shared" si="0"/>
        <v>-3552864207</v>
      </c>
      <c r="J55" s="7"/>
      <c r="K55" s="9">
        <f t="shared" si="1"/>
        <v>-0.71397001740995714</v>
      </c>
      <c r="L55" s="7"/>
      <c r="M55" s="7">
        <v>0</v>
      </c>
      <c r="N55" s="7"/>
      <c r="O55" s="7">
        <v>-16089838985</v>
      </c>
      <c r="P55" s="7"/>
      <c r="Q55" s="7">
        <v>0</v>
      </c>
      <c r="R55" s="7"/>
      <c r="S55" s="7">
        <f t="shared" si="2"/>
        <v>-16089838985</v>
      </c>
      <c r="T55" s="7"/>
      <c r="U55" s="9">
        <f t="shared" si="3"/>
        <v>0.40619559152359114</v>
      </c>
    </row>
    <row r="56" spans="1:21">
      <c r="A56" s="1" t="s">
        <v>58</v>
      </c>
      <c r="C56" s="7">
        <v>0</v>
      </c>
      <c r="D56" s="7"/>
      <c r="E56" s="7">
        <v>63532252</v>
      </c>
      <c r="F56" s="7"/>
      <c r="G56" s="7">
        <v>0</v>
      </c>
      <c r="H56" s="7"/>
      <c r="I56" s="7">
        <f t="shared" si="0"/>
        <v>63532252</v>
      </c>
      <c r="J56" s="7"/>
      <c r="K56" s="9">
        <f t="shared" si="1"/>
        <v>1.2767198638541657E-2</v>
      </c>
      <c r="L56" s="7"/>
      <c r="M56" s="7">
        <v>0</v>
      </c>
      <c r="N56" s="7"/>
      <c r="O56" s="7">
        <v>63532252</v>
      </c>
      <c r="P56" s="7"/>
      <c r="Q56" s="7">
        <v>0</v>
      </c>
      <c r="R56" s="7"/>
      <c r="S56" s="7">
        <f t="shared" si="2"/>
        <v>63532252</v>
      </c>
      <c r="T56" s="7"/>
      <c r="U56" s="9">
        <f t="shared" si="3"/>
        <v>-1.603901736122057E-3</v>
      </c>
    </row>
    <row r="57" spans="1:21">
      <c r="A57" s="1" t="s">
        <v>27</v>
      </c>
      <c r="C57" s="7">
        <v>0</v>
      </c>
      <c r="D57" s="7"/>
      <c r="E57" s="7">
        <v>443474552</v>
      </c>
      <c r="F57" s="7"/>
      <c r="G57" s="7">
        <v>0</v>
      </c>
      <c r="H57" s="7"/>
      <c r="I57" s="7">
        <f t="shared" si="0"/>
        <v>443474552</v>
      </c>
      <c r="J57" s="7"/>
      <c r="K57" s="9">
        <f t="shared" si="1"/>
        <v>8.9118951686495723E-2</v>
      </c>
      <c r="L57" s="7"/>
      <c r="M57" s="7">
        <v>0</v>
      </c>
      <c r="N57" s="7"/>
      <c r="O57" s="7">
        <v>1070425215</v>
      </c>
      <c r="P57" s="7"/>
      <c r="Q57" s="7">
        <v>0</v>
      </c>
      <c r="R57" s="7"/>
      <c r="S57" s="7">
        <f t="shared" si="2"/>
        <v>1070425215</v>
      </c>
      <c r="T57" s="7"/>
      <c r="U57" s="9">
        <f t="shared" si="3"/>
        <v>-2.7023390587938328E-2</v>
      </c>
    </row>
    <row r="58" spans="1:21">
      <c r="A58" s="1" t="s">
        <v>26</v>
      </c>
      <c r="C58" s="7">
        <v>0</v>
      </c>
      <c r="D58" s="7"/>
      <c r="E58" s="7">
        <v>-632954577</v>
      </c>
      <c r="F58" s="7"/>
      <c r="G58" s="7">
        <v>0</v>
      </c>
      <c r="H58" s="7"/>
      <c r="I58" s="7">
        <f t="shared" si="0"/>
        <v>-632954577</v>
      </c>
      <c r="J58" s="7"/>
      <c r="K58" s="9">
        <f t="shared" si="1"/>
        <v>-0.12719613360680354</v>
      </c>
      <c r="L58" s="7"/>
      <c r="M58" s="7">
        <v>0</v>
      </c>
      <c r="N58" s="7"/>
      <c r="O58" s="7">
        <v>-1164333534</v>
      </c>
      <c r="P58" s="7"/>
      <c r="Q58" s="7">
        <v>0</v>
      </c>
      <c r="R58" s="7"/>
      <c r="S58" s="7">
        <f t="shared" si="2"/>
        <v>-1164333534</v>
      </c>
      <c r="T58" s="7"/>
      <c r="U58" s="9">
        <f t="shared" si="3"/>
        <v>2.9394150495526745E-2</v>
      </c>
    </row>
    <row r="59" spans="1:21">
      <c r="A59" s="1" t="s">
        <v>49</v>
      </c>
      <c r="C59" s="7">
        <v>0</v>
      </c>
      <c r="D59" s="7"/>
      <c r="E59" s="7">
        <v>-2747741538</v>
      </c>
      <c r="F59" s="7"/>
      <c r="G59" s="7">
        <v>0</v>
      </c>
      <c r="H59" s="7"/>
      <c r="I59" s="7">
        <f t="shared" si="0"/>
        <v>-2747741538</v>
      </c>
      <c r="J59" s="7"/>
      <c r="K59" s="9">
        <f t="shared" si="1"/>
        <v>-0.55217564179871914</v>
      </c>
      <c r="L59" s="7"/>
      <c r="M59" s="7">
        <v>0</v>
      </c>
      <c r="N59" s="7"/>
      <c r="O59" s="7">
        <v>-8958358205</v>
      </c>
      <c r="P59" s="7"/>
      <c r="Q59" s="7">
        <v>0</v>
      </c>
      <c r="R59" s="7"/>
      <c r="S59" s="7">
        <f t="shared" si="2"/>
        <v>-8958358205</v>
      </c>
      <c r="T59" s="7"/>
      <c r="U59" s="9">
        <f t="shared" si="3"/>
        <v>0.2261579878799633</v>
      </c>
    </row>
    <row r="60" spans="1:21">
      <c r="A60" s="1" t="s">
        <v>16</v>
      </c>
      <c r="C60" s="7">
        <v>0</v>
      </c>
      <c r="D60" s="7"/>
      <c r="E60" s="7">
        <v>4296966691</v>
      </c>
      <c r="F60" s="7"/>
      <c r="G60" s="7">
        <v>0</v>
      </c>
      <c r="H60" s="7"/>
      <c r="I60" s="7">
        <f t="shared" si="0"/>
        <v>4296966691</v>
      </c>
      <c r="J60" s="7"/>
      <c r="K60" s="9">
        <f t="shared" si="1"/>
        <v>0.86350200976968439</v>
      </c>
      <c r="L60" s="7"/>
      <c r="M60" s="7">
        <v>0</v>
      </c>
      <c r="N60" s="7"/>
      <c r="O60" s="7">
        <v>-11843215274</v>
      </c>
      <c r="P60" s="7"/>
      <c r="Q60" s="7">
        <v>0</v>
      </c>
      <c r="R60" s="7"/>
      <c r="S60" s="7">
        <f t="shared" si="2"/>
        <v>-11843215274</v>
      </c>
      <c r="T60" s="7"/>
      <c r="U60" s="9">
        <f t="shared" si="3"/>
        <v>0.29898756838079443</v>
      </c>
    </row>
    <row r="61" spans="1:21">
      <c r="A61" s="1" t="s">
        <v>23</v>
      </c>
      <c r="C61" s="7">
        <v>0</v>
      </c>
      <c r="D61" s="7"/>
      <c r="E61" s="7">
        <v>-650336013</v>
      </c>
      <c r="F61" s="7"/>
      <c r="G61" s="7">
        <v>0</v>
      </c>
      <c r="H61" s="7"/>
      <c r="I61" s="7">
        <f t="shared" si="0"/>
        <v>-650336013</v>
      </c>
      <c r="J61" s="7"/>
      <c r="K61" s="9">
        <f t="shared" si="1"/>
        <v>-0.1306890405800224</v>
      </c>
      <c r="L61" s="7"/>
      <c r="M61" s="7">
        <v>0</v>
      </c>
      <c r="N61" s="7"/>
      <c r="O61" s="7">
        <v>-678407266</v>
      </c>
      <c r="P61" s="7"/>
      <c r="Q61" s="7">
        <v>0</v>
      </c>
      <c r="R61" s="7"/>
      <c r="S61" s="7">
        <f t="shared" si="2"/>
        <v>-678407266</v>
      </c>
      <c r="T61" s="7"/>
      <c r="U61" s="9">
        <f t="shared" si="3"/>
        <v>1.7126712141971895E-2</v>
      </c>
    </row>
    <row r="62" spans="1:21">
      <c r="A62" s="1" t="s">
        <v>57</v>
      </c>
      <c r="C62" s="7">
        <v>0</v>
      </c>
      <c r="D62" s="7"/>
      <c r="E62" s="7">
        <v>-238938192</v>
      </c>
      <c r="F62" s="7"/>
      <c r="G62" s="7">
        <v>0</v>
      </c>
      <c r="H62" s="7"/>
      <c r="I62" s="7">
        <f t="shared" si="0"/>
        <v>-238938192</v>
      </c>
      <c r="J62" s="7"/>
      <c r="K62" s="9">
        <f t="shared" si="1"/>
        <v>-4.8016106206938886E-2</v>
      </c>
      <c r="L62" s="7"/>
      <c r="M62" s="7">
        <v>0</v>
      </c>
      <c r="N62" s="7"/>
      <c r="O62" s="7">
        <v>-238938192</v>
      </c>
      <c r="P62" s="7"/>
      <c r="Q62" s="7">
        <v>0</v>
      </c>
      <c r="R62" s="7"/>
      <c r="S62" s="7">
        <f t="shared" si="2"/>
        <v>-238938192</v>
      </c>
      <c r="T62" s="7"/>
      <c r="U62" s="9">
        <f t="shared" si="3"/>
        <v>6.0321076132271428E-3</v>
      </c>
    </row>
    <row r="63" spans="1:21">
      <c r="A63" s="1" t="s">
        <v>48</v>
      </c>
      <c r="C63" s="7">
        <v>0</v>
      </c>
      <c r="D63" s="7"/>
      <c r="E63" s="7">
        <v>6232693500</v>
      </c>
      <c r="F63" s="7"/>
      <c r="G63" s="7">
        <v>0</v>
      </c>
      <c r="H63" s="7"/>
      <c r="I63" s="7">
        <f t="shared" si="0"/>
        <v>6232693500</v>
      </c>
      <c r="J63" s="7"/>
      <c r="K63" s="9">
        <f t="shared" si="1"/>
        <v>1.2524982739105084</v>
      </c>
      <c r="L63" s="7"/>
      <c r="M63" s="7">
        <v>0</v>
      </c>
      <c r="N63" s="7"/>
      <c r="O63" s="7">
        <v>3890368360</v>
      </c>
      <c r="P63" s="7"/>
      <c r="Q63" s="7">
        <v>0</v>
      </c>
      <c r="R63" s="7"/>
      <c r="S63" s="7">
        <f t="shared" si="2"/>
        <v>3890368360</v>
      </c>
      <c r="T63" s="7"/>
      <c r="U63" s="9">
        <f t="shared" si="3"/>
        <v>-9.8214188389832605E-2</v>
      </c>
    </row>
    <row r="64" spans="1:21">
      <c r="A64" s="1" t="s">
        <v>46</v>
      </c>
      <c r="C64" s="7">
        <v>0</v>
      </c>
      <c r="D64" s="7"/>
      <c r="E64" s="7">
        <v>3340008000</v>
      </c>
      <c r="F64" s="7"/>
      <c r="G64" s="7">
        <v>0</v>
      </c>
      <c r="H64" s="7"/>
      <c r="I64" s="7">
        <f t="shared" si="0"/>
        <v>3340008000</v>
      </c>
      <c r="J64" s="7"/>
      <c r="K64" s="9">
        <f t="shared" si="1"/>
        <v>0.67119524726304747</v>
      </c>
      <c r="L64" s="7"/>
      <c r="M64" s="7">
        <v>0</v>
      </c>
      <c r="N64" s="7"/>
      <c r="O64" s="7">
        <v>2063278980</v>
      </c>
      <c r="P64" s="7"/>
      <c r="Q64" s="7">
        <v>0</v>
      </c>
      <c r="R64" s="7"/>
      <c r="S64" s="7">
        <f t="shared" si="2"/>
        <v>2063278980</v>
      </c>
      <c r="T64" s="7"/>
      <c r="U64" s="9">
        <f t="shared" si="3"/>
        <v>-5.2088453249322042E-2</v>
      </c>
    </row>
    <row r="65" spans="1:21">
      <c r="A65" s="1" t="s">
        <v>59</v>
      </c>
      <c r="C65" s="7">
        <v>0</v>
      </c>
      <c r="D65" s="7"/>
      <c r="E65" s="7">
        <v>-379839906</v>
      </c>
      <c r="F65" s="7"/>
      <c r="G65" s="7">
        <v>0</v>
      </c>
      <c r="H65" s="7"/>
      <c r="I65" s="7">
        <f t="shared" si="0"/>
        <v>-379839906</v>
      </c>
      <c r="J65" s="7"/>
      <c r="K65" s="9">
        <f t="shared" si="1"/>
        <v>-7.6331176340907789E-2</v>
      </c>
      <c r="L65" s="7"/>
      <c r="M65" s="7">
        <v>0</v>
      </c>
      <c r="N65" s="7"/>
      <c r="O65" s="7">
        <v>-379839906</v>
      </c>
      <c r="P65" s="7"/>
      <c r="Q65" s="7">
        <v>0</v>
      </c>
      <c r="R65" s="7"/>
      <c r="S65" s="7">
        <f t="shared" si="2"/>
        <v>-379839906</v>
      </c>
      <c r="T65" s="7"/>
      <c r="U65" s="9">
        <f t="shared" si="3"/>
        <v>9.5892379933555476E-3</v>
      </c>
    </row>
    <row r="66" spans="1:21">
      <c r="A66" s="1" t="s">
        <v>47</v>
      </c>
      <c r="C66" s="7">
        <v>0</v>
      </c>
      <c r="D66" s="7"/>
      <c r="E66" s="7">
        <v>5565546783</v>
      </c>
      <c r="F66" s="7"/>
      <c r="G66" s="7">
        <v>0</v>
      </c>
      <c r="H66" s="7"/>
      <c r="I66" s="7">
        <f t="shared" si="0"/>
        <v>5565546783</v>
      </c>
      <c r="J66" s="7"/>
      <c r="K66" s="9">
        <f t="shared" si="1"/>
        <v>1.1184310184795196</v>
      </c>
      <c r="L66" s="7"/>
      <c r="M66" s="7">
        <v>0</v>
      </c>
      <c r="N66" s="7"/>
      <c r="O66" s="7">
        <v>15318493755</v>
      </c>
      <c r="P66" s="7"/>
      <c r="Q66" s="7">
        <v>0</v>
      </c>
      <c r="R66" s="7"/>
      <c r="S66" s="7">
        <f t="shared" si="2"/>
        <v>15318493755</v>
      </c>
      <c r="T66" s="7"/>
      <c r="U66" s="9">
        <f t="shared" si="3"/>
        <v>-0.38672261654473367</v>
      </c>
    </row>
    <row r="67" spans="1:21">
      <c r="A67" s="1" t="s">
        <v>237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9">
        <f t="shared" si="1"/>
        <v>0</v>
      </c>
      <c r="L67" s="7"/>
      <c r="M67" s="7">
        <v>0</v>
      </c>
      <c r="N67" s="7"/>
      <c r="O67" s="7">
        <v>0</v>
      </c>
      <c r="P67" s="7"/>
      <c r="Q67" s="7">
        <v>279493927</v>
      </c>
      <c r="R67" s="7"/>
      <c r="S67" s="7">
        <f t="shared" si="2"/>
        <v>279493927</v>
      </c>
      <c r="T67" s="7"/>
      <c r="U67" s="9">
        <f t="shared" si="3"/>
        <v>-7.0559563157130247E-3</v>
      </c>
    </row>
    <row r="68" spans="1:21">
      <c r="A68" s="1" t="s">
        <v>238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ref="I68" si="4">C68+E68+G68</f>
        <v>0</v>
      </c>
      <c r="J68" s="7"/>
      <c r="K68" s="9">
        <f t="shared" si="1"/>
        <v>0</v>
      </c>
      <c r="L68" s="7"/>
      <c r="M68" s="7">
        <v>0</v>
      </c>
      <c r="N68" s="7"/>
      <c r="O68" s="7">
        <v>0</v>
      </c>
      <c r="P68" s="7"/>
      <c r="Q68" s="7">
        <v>435926708</v>
      </c>
      <c r="R68" s="7"/>
      <c r="S68" s="7">
        <f t="shared" si="2"/>
        <v>435926708</v>
      </c>
      <c r="T68" s="7"/>
      <c r="U68" s="9">
        <f t="shared" si="3"/>
        <v>-1.1005175824448548E-2</v>
      </c>
    </row>
    <row r="69" spans="1:21" ht="24.75" thickBot="1">
      <c r="C69" s="8">
        <f>SUM(C8:C68)</f>
        <v>0</v>
      </c>
      <c r="D69" s="7"/>
      <c r="E69" s="8">
        <f>SUM(E8:E68)</f>
        <v>-507172879</v>
      </c>
      <c r="F69" s="7"/>
      <c r="G69" s="8">
        <f>SUM(G8:G68)</f>
        <v>5483382132</v>
      </c>
      <c r="H69" s="7"/>
      <c r="I69" s="8">
        <f>SUM(I8:I68)</f>
        <v>4976209253</v>
      </c>
      <c r="J69" s="7"/>
      <c r="K69" s="10">
        <f>SUM(K8:K68)</f>
        <v>1.0000000000000007</v>
      </c>
      <c r="L69" s="7"/>
      <c r="M69" s="8">
        <f>SUM(M8:M68)</f>
        <v>216094175602</v>
      </c>
      <c r="N69" s="7"/>
      <c r="O69" s="8">
        <f>SUM(O8:O68)</f>
        <v>-309250101484</v>
      </c>
      <c r="P69" s="7"/>
      <c r="Q69" s="8">
        <f>SUM(Q8:Q68)</f>
        <v>53544863328</v>
      </c>
      <c r="R69" s="7"/>
      <c r="S69" s="8">
        <f>SUM(S8:S68)</f>
        <v>-39611062554</v>
      </c>
      <c r="T69" s="7"/>
      <c r="U69" s="10">
        <f>SUM(U8:U68)</f>
        <v>1.0000000000000004</v>
      </c>
    </row>
    <row r="70" spans="1:21" ht="24.75" thickTop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0"/>
  <sheetViews>
    <sheetView rightToLeft="1" topLeftCell="A33" workbookViewId="0">
      <selection activeCell="G52" sqref="G52"/>
    </sheetView>
  </sheetViews>
  <sheetFormatPr defaultRowHeight="24"/>
  <cols>
    <col min="1" max="1" width="4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149</v>
      </c>
      <c r="C6" s="17" t="s">
        <v>147</v>
      </c>
      <c r="D6" s="17" t="s">
        <v>147</v>
      </c>
      <c r="E6" s="17" t="s">
        <v>147</v>
      </c>
      <c r="F6" s="17" t="s">
        <v>147</v>
      </c>
      <c r="G6" s="17" t="s">
        <v>147</v>
      </c>
      <c r="H6" s="17" t="s">
        <v>147</v>
      </c>
      <c r="I6" s="17" t="s">
        <v>147</v>
      </c>
      <c r="K6" s="17" t="s">
        <v>148</v>
      </c>
      <c r="L6" s="17" t="s">
        <v>148</v>
      </c>
      <c r="M6" s="17" t="s">
        <v>148</v>
      </c>
      <c r="N6" s="17" t="s">
        <v>148</v>
      </c>
      <c r="O6" s="17" t="s">
        <v>148</v>
      </c>
      <c r="P6" s="17" t="s">
        <v>148</v>
      </c>
      <c r="Q6" s="17" t="s">
        <v>148</v>
      </c>
    </row>
    <row r="7" spans="1:17" ht="24.75">
      <c r="A7" s="17" t="s">
        <v>149</v>
      </c>
      <c r="C7" s="17" t="s">
        <v>224</v>
      </c>
      <c r="E7" s="17" t="s">
        <v>221</v>
      </c>
      <c r="G7" s="17" t="s">
        <v>222</v>
      </c>
      <c r="I7" s="17" t="s">
        <v>225</v>
      </c>
      <c r="K7" s="17" t="s">
        <v>224</v>
      </c>
      <c r="M7" s="17" t="s">
        <v>221</v>
      </c>
      <c r="O7" s="17" t="s">
        <v>222</v>
      </c>
      <c r="Q7" s="17" t="s">
        <v>225</v>
      </c>
    </row>
    <row r="8" spans="1:17">
      <c r="A8" s="1" t="s">
        <v>88</v>
      </c>
      <c r="C8" s="7">
        <v>0</v>
      </c>
      <c r="D8" s="7"/>
      <c r="E8" s="7">
        <v>0</v>
      </c>
      <c r="F8" s="7"/>
      <c r="G8" s="7">
        <v>5903261127</v>
      </c>
      <c r="H8" s="7"/>
      <c r="I8" s="7">
        <f>C8+E8+G8</f>
        <v>5903261127</v>
      </c>
      <c r="J8" s="7"/>
      <c r="K8" s="7">
        <v>0</v>
      </c>
      <c r="L8" s="7"/>
      <c r="M8" s="7">
        <v>0</v>
      </c>
      <c r="N8" s="7"/>
      <c r="O8" s="7">
        <v>5903261127</v>
      </c>
      <c r="P8" s="7"/>
      <c r="Q8" s="7">
        <f>K8+M8+O8</f>
        <v>5903261127</v>
      </c>
    </row>
    <row r="9" spans="1:17">
      <c r="A9" s="1" t="s">
        <v>112</v>
      </c>
      <c r="C9" s="7">
        <v>2457524744</v>
      </c>
      <c r="D9" s="7"/>
      <c r="E9" s="7">
        <v>491832529</v>
      </c>
      <c r="F9" s="7"/>
      <c r="G9" s="7">
        <v>117594494</v>
      </c>
      <c r="H9" s="7"/>
      <c r="I9" s="7">
        <f t="shared" ref="I9:I47" si="0">C9+E9+G9</f>
        <v>3066951767</v>
      </c>
      <c r="J9" s="7"/>
      <c r="K9" s="7">
        <v>6501948818</v>
      </c>
      <c r="L9" s="7"/>
      <c r="M9" s="7">
        <v>1608753681</v>
      </c>
      <c r="N9" s="7"/>
      <c r="O9" s="7">
        <v>117594494</v>
      </c>
      <c r="P9" s="7"/>
      <c r="Q9" s="7">
        <f t="shared" ref="Q9:Q47" si="1">K9+M9+O9</f>
        <v>8228296993</v>
      </c>
    </row>
    <row r="10" spans="1:17">
      <c r="A10" s="1" t="s">
        <v>85</v>
      </c>
      <c r="C10" s="7">
        <v>0</v>
      </c>
      <c r="D10" s="7"/>
      <c r="E10" s="7">
        <v>0</v>
      </c>
      <c r="F10" s="7"/>
      <c r="G10" s="7">
        <v>18276370287</v>
      </c>
      <c r="H10" s="7"/>
      <c r="I10" s="7">
        <f t="shared" si="0"/>
        <v>18276370287</v>
      </c>
      <c r="J10" s="7"/>
      <c r="K10" s="7">
        <v>0</v>
      </c>
      <c r="L10" s="7"/>
      <c r="M10" s="7">
        <v>0</v>
      </c>
      <c r="N10" s="7"/>
      <c r="O10" s="7">
        <v>18276370287</v>
      </c>
      <c r="P10" s="7"/>
      <c r="Q10" s="7">
        <f t="shared" si="1"/>
        <v>18276370287</v>
      </c>
    </row>
    <row r="11" spans="1:17">
      <c r="A11" s="1" t="s">
        <v>127</v>
      </c>
      <c r="C11" s="7">
        <v>0</v>
      </c>
      <c r="D11" s="7"/>
      <c r="E11" s="7">
        <v>58267881</v>
      </c>
      <c r="F11" s="7"/>
      <c r="G11" s="7">
        <v>28540388</v>
      </c>
      <c r="H11" s="7"/>
      <c r="I11" s="7">
        <f t="shared" si="0"/>
        <v>86808269</v>
      </c>
      <c r="J11" s="7"/>
      <c r="K11" s="7">
        <v>0</v>
      </c>
      <c r="L11" s="7"/>
      <c r="M11" s="7">
        <v>58267881</v>
      </c>
      <c r="N11" s="7"/>
      <c r="O11" s="7">
        <v>1242083108</v>
      </c>
      <c r="P11" s="7"/>
      <c r="Q11" s="7">
        <f t="shared" si="1"/>
        <v>1300350989</v>
      </c>
    </row>
    <row r="12" spans="1:17">
      <c r="A12" s="1" t="s">
        <v>106</v>
      </c>
      <c r="C12" s="7">
        <v>7837174405</v>
      </c>
      <c r="D12" s="7"/>
      <c r="E12" s="7">
        <v>1661299296</v>
      </c>
      <c r="F12" s="7"/>
      <c r="G12" s="7">
        <v>-10304330</v>
      </c>
      <c r="H12" s="7"/>
      <c r="I12" s="7">
        <f t="shared" si="0"/>
        <v>9488169371</v>
      </c>
      <c r="J12" s="7"/>
      <c r="K12" s="7">
        <v>7837174405</v>
      </c>
      <c r="L12" s="7"/>
      <c r="M12" s="7">
        <v>1549578186</v>
      </c>
      <c r="N12" s="7"/>
      <c r="O12" s="7">
        <v>-10304330</v>
      </c>
      <c r="P12" s="7"/>
      <c r="Q12" s="7">
        <f t="shared" si="1"/>
        <v>9376448261</v>
      </c>
    </row>
    <row r="13" spans="1:17">
      <c r="A13" s="1" t="s">
        <v>157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5936294632</v>
      </c>
      <c r="L13" s="7"/>
      <c r="M13" s="7">
        <v>0</v>
      </c>
      <c r="N13" s="7"/>
      <c r="O13" s="7">
        <v>2246445688</v>
      </c>
      <c r="P13" s="7"/>
      <c r="Q13" s="7">
        <f t="shared" si="1"/>
        <v>8182740320</v>
      </c>
    </row>
    <row r="14" spans="1:17">
      <c r="A14" s="1" t="s">
        <v>201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4799829908</v>
      </c>
      <c r="P14" s="7"/>
      <c r="Q14" s="7">
        <f t="shared" si="1"/>
        <v>4799829908</v>
      </c>
    </row>
    <row r="15" spans="1:17">
      <c r="A15" s="1" t="s">
        <v>202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13989081545</v>
      </c>
      <c r="P15" s="7"/>
      <c r="Q15" s="7">
        <f t="shared" si="1"/>
        <v>13989081545</v>
      </c>
    </row>
    <row r="16" spans="1:17">
      <c r="A16" s="1" t="s">
        <v>109</v>
      </c>
      <c r="C16" s="7">
        <v>41054553</v>
      </c>
      <c r="D16" s="7"/>
      <c r="E16" s="7">
        <v>11862849</v>
      </c>
      <c r="F16" s="7"/>
      <c r="G16" s="7">
        <v>0</v>
      </c>
      <c r="H16" s="7"/>
      <c r="I16" s="7">
        <f t="shared" si="0"/>
        <v>52917402</v>
      </c>
      <c r="J16" s="7"/>
      <c r="K16" s="7">
        <v>4120107956</v>
      </c>
      <c r="L16" s="7"/>
      <c r="M16" s="7">
        <v>147735645</v>
      </c>
      <c r="N16" s="7"/>
      <c r="O16" s="7">
        <v>2175829715</v>
      </c>
      <c r="P16" s="7"/>
      <c r="Q16" s="7">
        <f t="shared" si="1"/>
        <v>6443673316</v>
      </c>
    </row>
    <row r="17" spans="1:17">
      <c r="A17" s="1" t="s">
        <v>154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685331507</v>
      </c>
      <c r="L17" s="7"/>
      <c r="M17" s="7">
        <v>0</v>
      </c>
      <c r="N17" s="7"/>
      <c r="O17" s="7">
        <v>225773220</v>
      </c>
      <c r="P17" s="7"/>
      <c r="Q17" s="7">
        <f t="shared" si="1"/>
        <v>911104727</v>
      </c>
    </row>
    <row r="18" spans="1:17">
      <c r="A18" s="1" t="s">
        <v>203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2643555469</v>
      </c>
      <c r="P18" s="7"/>
      <c r="Q18" s="7">
        <f t="shared" si="1"/>
        <v>2643555469</v>
      </c>
    </row>
    <row r="19" spans="1:17">
      <c r="A19" s="1" t="s">
        <v>204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4931389410</v>
      </c>
      <c r="P19" s="7"/>
      <c r="Q19" s="7">
        <f t="shared" si="1"/>
        <v>4931389410</v>
      </c>
    </row>
    <row r="20" spans="1:17">
      <c r="A20" s="1" t="s">
        <v>205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5014437183</v>
      </c>
      <c r="P20" s="7"/>
      <c r="Q20" s="7">
        <f t="shared" si="1"/>
        <v>5014437183</v>
      </c>
    </row>
    <row r="21" spans="1:17">
      <c r="A21" s="1" t="s">
        <v>206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39699238099</v>
      </c>
      <c r="P21" s="7"/>
      <c r="Q21" s="7">
        <f t="shared" si="1"/>
        <v>39699238099</v>
      </c>
    </row>
    <row r="22" spans="1:17">
      <c r="A22" s="1" t="s">
        <v>207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7649458282</v>
      </c>
      <c r="P22" s="7"/>
      <c r="Q22" s="7">
        <f t="shared" si="1"/>
        <v>7649458282</v>
      </c>
    </row>
    <row r="23" spans="1:17">
      <c r="A23" s="1" t="s">
        <v>208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14217588161</v>
      </c>
      <c r="P23" s="7"/>
      <c r="Q23" s="7">
        <f t="shared" si="1"/>
        <v>14217588161</v>
      </c>
    </row>
    <row r="24" spans="1:17">
      <c r="A24" s="1" t="s">
        <v>209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6793725842</v>
      </c>
      <c r="P24" s="7"/>
      <c r="Q24" s="7">
        <f t="shared" si="1"/>
        <v>6793725842</v>
      </c>
    </row>
    <row r="25" spans="1:17">
      <c r="A25" s="1" t="s">
        <v>210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10065784277</v>
      </c>
      <c r="P25" s="7"/>
      <c r="Q25" s="7">
        <f t="shared" si="1"/>
        <v>10065784277</v>
      </c>
    </row>
    <row r="26" spans="1:17">
      <c r="A26" s="1" t="s">
        <v>211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0</v>
      </c>
      <c r="L26" s="7"/>
      <c r="M26" s="7">
        <v>0</v>
      </c>
      <c r="N26" s="7"/>
      <c r="O26" s="7">
        <v>41116450486</v>
      </c>
      <c r="P26" s="7"/>
      <c r="Q26" s="7">
        <f t="shared" si="1"/>
        <v>41116450486</v>
      </c>
    </row>
    <row r="27" spans="1:17">
      <c r="A27" s="1" t="s">
        <v>212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17663147017</v>
      </c>
      <c r="P27" s="7"/>
      <c r="Q27" s="7">
        <f t="shared" si="1"/>
        <v>17663147017</v>
      </c>
    </row>
    <row r="28" spans="1:17">
      <c r="A28" s="1" t="s">
        <v>213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0</v>
      </c>
      <c r="L28" s="7"/>
      <c r="M28" s="7">
        <v>0</v>
      </c>
      <c r="N28" s="7"/>
      <c r="O28" s="7">
        <v>5663227862</v>
      </c>
      <c r="P28" s="7"/>
      <c r="Q28" s="7">
        <f t="shared" si="1"/>
        <v>5663227862</v>
      </c>
    </row>
    <row r="29" spans="1:17">
      <c r="A29" s="1" t="s">
        <v>214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0</v>
      </c>
      <c r="L29" s="7"/>
      <c r="M29" s="7">
        <v>0</v>
      </c>
      <c r="N29" s="7"/>
      <c r="O29" s="7">
        <v>9430843850</v>
      </c>
      <c r="P29" s="7"/>
      <c r="Q29" s="7">
        <f t="shared" si="1"/>
        <v>9430843850</v>
      </c>
    </row>
    <row r="30" spans="1:17">
      <c r="A30" s="1" t="s">
        <v>215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v>8022111012</v>
      </c>
      <c r="P30" s="7"/>
      <c r="Q30" s="7">
        <f t="shared" si="1"/>
        <v>8022111012</v>
      </c>
    </row>
    <row r="31" spans="1:17">
      <c r="A31" s="1" t="s">
        <v>216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v>4420716733</v>
      </c>
      <c r="P31" s="7"/>
      <c r="Q31" s="7">
        <f t="shared" si="1"/>
        <v>4420716733</v>
      </c>
    </row>
    <row r="32" spans="1:17">
      <c r="A32" s="1" t="s">
        <v>217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0</v>
      </c>
      <c r="L32" s="7"/>
      <c r="M32" s="7">
        <v>0</v>
      </c>
      <c r="N32" s="7"/>
      <c r="O32" s="7">
        <v>7774629881</v>
      </c>
      <c r="P32" s="7"/>
      <c r="Q32" s="7">
        <f t="shared" si="1"/>
        <v>7774629881</v>
      </c>
    </row>
    <row r="33" spans="1:17">
      <c r="A33" s="1" t="s">
        <v>218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0</v>
      </c>
      <c r="L33" s="7"/>
      <c r="M33" s="7">
        <v>0</v>
      </c>
      <c r="N33" s="7"/>
      <c r="O33" s="7">
        <v>40368321489</v>
      </c>
      <c r="P33" s="7"/>
      <c r="Q33" s="7">
        <f t="shared" si="1"/>
        <v>40368321489</v>
      </c>
    </row>
    <row r="34" spans="1:17">
      <c r="A34" s="1" t="s">
        <v>103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0</v>
      </c>
      <c r="L34" s="7"/>
      <c r="M34" s="7">
        <v>4481164780</v>
      </c>
      <c r="N34" s="7"/>
      <c r="O34" s="7">
        <v>775345367</v>
      </c>
      <c r="P34" s="7"/>
      <c r="Q34" s="7">
        <f t="shared" si="1"/>
        <v>5256510147</v>
      </c>
    </row>
    <row r="35" spans="1:17">
      <c r="A35" s="1" t="s">
        <v>97</v>
      </c>
      <c r="C35" s="7">
        <v>0</v>
      </c>
      <c r="D35" s="7"/>
      <c r="E35" s="7">
        <v>2403859422</v>
      </c>
      <c r="F35" s="7"/>
      <c r="G35" s="7">
        <v>0</v>
      </c>
      <c r="H35" s="7"/>
      <c r="I35" s="7">
        <f t="shared" si="0"/>
        <v>2403859422</v>
      </c>
      <c r="J35" s="7"/>
      <c r="K35" s="7">
        <v>0</v>
      </c>
      <c r="L35" s="7"/>
      <c r="M35" s="7">
        <v>5361222518</v>
      </c>
      <c r="N35" s="7"/>
      <c r="O35" s="7">
        <v>1629999414</v>
      </c>
      <c r="P35" s="7"/>
      <c r="Q35" s="7">
        <f t="shared" si="1"/>
        <v>6991221932</v>
      </c>
    </row>
    <row r="36" spans="1:17">
      <c r="A36" s="1" t="s">
        <v>219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0</v>
      </c>
      <c r="L36" s="7"/>
      <c r="M36" s="7">
        <v>0</v>
      </c>
      <c r="N36" s="7"/>
      <c r="O36" s="7">
        <v>3322642678</v>
      </c>
      <c r="P36" s="7"/>
      <c r="Q36" s="7">
        <f t="shared" si="1"/>
        <v>3322642678</v>
      </c>
    </row>
    <row r="37" spans="1:17">
      <c r="A37" s="1" t="s">
        <v>82</v>
      </c>
      <c r="C37" s="7">
        <v>0</v>
      </c>
      <c r="D37" s="7"/>
      <c r="E37" s="7">
        <v>27897165</v>
      </c>
      <c r="F37" s="7"/>
      <c r="G37" s="7">
        <v>0</v>
      </c>
      <c r="H37" s="7"/>
      <c r="I37" s="7">
        <f t="shared" si="0"/>
        <v>27897165</v>
      </c>
      <c r="J37" s="7"/>
      <c r="K37" s="7">
        <v>0</v>
      </c>
      <c r="L37" s="7"/>
      <c r="M37" s="7">
        <v>30499204</v>
      </c>
      <c r="N37" s="7"/>
      <c r="O37" s="7">
        <v>0</v>
      </c>
      <c r="P37" s="7"/>
      <c r="Q37" s="7">
        <f t="shared" si="1"/>
        <v>30499204</v>
      </c>
    </row>
    <row r="38" spans="1:17">
      <c r="A38" s="1" t="s">
        <v>124</v>
      </c>
      <c r="C38" s="7">
        <v>0</v>
      </c>
      <c r="D38" s="7"/>
      <c r="E38" s="7">
        <v>5144355</v>
      </c>
      <c r="F38" s="7"/>
      <c r="G38" s="7">
        <v>0</v>
      </c>
      <c r="H38" s="7"/>
      <c r="I38" s="7">
        <f t="shared" si="0"/>
        <v>5144355</v>
      </c>
      <c r="J38" s="7"/>
      <c r="K38" s="7">
        <v>0</v>
      </c>
      <c r="L38" s="7"/>
      <c r="M38" s="7">
        <v>5144355</v>
      </c>
      <c r="N38" s="7"/>
      <c r="O38" s="7">
        <v>0</v>
      </c>
      <c r="P38" s="7"/>
      <c r="Q38" s="7">
        <f t="shared" si="1"/>
        <v>5144355</v>
      </c>
    </row>
    <row r="39" spans="1:17">
      <c r="A39" s="1" t="s">
        <v>120</v>
      </c>
      <c r="C39" s="7">
        <v>0</v>
      </c>
      <c r="D39" s="7"/>
      <c r="E39" s="7">
        <v>996187148</v>
      </c>
      <c r="F39" s="7"/>
      <c r="G39" s="7">
        <v>0</v>
      </c>
      <c r="H39" s="7"/>
      <c r="I39" s="7">
        <f t="shared" si="0"/>
        <v>996187148</v>
      </c>
      <c r="J39" s="7"/>
      <c r="K39" s="7">
        <v>0</v>
      </c>
      <c r="L39" s="7"/>
      <c r="M39" s="7">
        <v>996187148</v>
      </c>
      <c r="N39" s="7"/>
      <c r="O39" s="7">
        <v>0</v>
      </c>
      <c r="P39" s="7"/>
      <c r="Q39" s="7">
        <f t="shared" si="1"/>
        <v>996187148</v>
      </c>
    </row>
    <row r="40" spans="1:17">
      <c r="A40" s="1" t="s">
        <v>91</v>
      </c>
      <c r="C40" s="7">
        <v>0</v>
      </c>
      <c r="D40" s="7"/>
      <c r="E40" s="7">
        <v>39680673</v>
      </c>
      <c r="F40" s="7"/>
      <c r="G40" s="7">
        <v>0</v>
      </c>
      <c r="H40" s="7"/>
      <c r="I40" s="7">
        <f t="shared" si="0"/>
        <v>39680673</v>
      </c>
      <c r="J40" s="7"/>
      <c r="K40" s="7">
        <v>0</v>
      </c>
      <c r="L40" s="7"/>
      <c r="M40" s="7">
        <v>38874087</v>
      </c>
      <c r="N40" s="7"/>
      <c r="O40" s="7">
        <v>0</v>
      </c>
      <c r="P40" s="7"/>
      <c r="Q40" s="7">
        <f t="shared" si="1"/>
        <v>38874087</v>
      </c>
    </row>
    <row r="41" spans="1:17">
      <c r="A41" s="1" t="s">
        <v>100</v>
      </c>
      <c r="C41" s="7">
        <v>0</v>
      </c>
      <c r="D41" s="7"/>
      <c r="E41" s="7">
        <v>60181091</v>
      </c>
      <c r="F41" s="7"/>
      <c r="G41" s="7">
        <v>0</v>
      </c>
      <c r="H41" s="7"/>
      <c r="I41" s="7">
        <f t="shared" si="0"/>
        <v>60181091</v>
      </c>
      <c r="J41" s="7"/>
      <c r="K41" s="7">
        <v>0</v>
      </c>
      <c r="L41" s="7"/>
      <c r="M41" s="7">
        <v>59155017</v>
      </c>
      <c r="N41" s="7"/>
      <c r="O41" s="7">
        <v>0</v>
      </c>
      <c r="P41" s="7"/>
      <c r="Q41" s="7">
        <f t="shared" si="1"/>
        <v>59155017</v>
      </c>
    </row>
    <row r="42" spans="1:17">
      <c r="A42" s="1" t="s">
        <v>79</v>
      </c>
      <c r="C42" s="7">
        <v>0</v>
      </c>
      <c r="D42" s="7"/>
      <c r="E42" s="7">
        <v>12157796</v>
      </c>
      <c r="F42" s="7"/>
      <c r="G42" s="7">
        <v>0</v>
      </c>
      <c r="H42" s="7"/>
      <c r="I42" s="7">
        <f t="shared" si="0"/>
        <v>12157796</v>
      </c>
      <c r="J42" s="7"/>
      <c r="K42" s="7">
        <v>0</v>
      </c>
      <c r="L42" s="7"/>
      <c r="M42" s="7">
        <v>13318050</v>
      </c>
      <c r="N42" s="7"/>
      <c r="O42" s="7">
        <v>0</v>
      </c>
      <c r="P42" s="7"/>
      <c r="Q42" s="7">
        <f>K42+M42+O42</f>
        <v>13318050</v>
      </c>
    </row>
    <row r="43" spans="1:17">
      <c r="A43" s="1" t="s">
        <v>94</v>
      </c>
      <c r="C43" s="7">
        <v>0</v>
      </c>
      <c r="D43" s="7"/>
      <c r="E43" s="7">
        <v>108080407</v>
      </c>
      <c r="F43" s="7"/>
      <c r="G43" s="7">
        <v>0</v>
      </c>
      <c r="H43" s="7"/>
      <c r="I43" s="7">
        <f t="shared" si="0"/>
        <v>108080407</v>
      </c>
      <c r="J43" s="7"/>
      <c r="K43" s="7">
        <v>0</v>
      </c>
      <c r="L43" s="7"/>
      <c r="M43" s="7">
        <v>131964835</v>
      </c>
      <c r="N43" s="7"/>
      <c r="O43" s="7">
        <v>0</v>
      </c>
      <c r="P43" s="7"/>
      <c r="Q43" s="7">
        <f t="shared" si="1"/>
        <v>131964835</v>
      </c>
    </row>
    <row r="44" spans="1:17">
      <c r="A44" s="1" t="s">
        <v>115</v>
      </c>
      <c r="C44" s="7">
        <v>0</v>
      </c>
      <c r="D44" s="7"/>
      <c r="E44" s="7">
        <v>25470535</v>
      </c>
      <c r="F44" s="7"/>
      <c r="G44" s="7">
        <v>0</v>
      </c>
      <c r="H44" s="7"/>
      <c r="I44" s="7">
        <f t="shared" si="0"/>
        <v>25470535</v>
      </c>
      <c r="J44" s="7"/>
      <c r="K44" s="7">
        <v>0</v>
      </c>
      <c r="L44" s="7"/>
      <c r="M44" s="7">
        <v>25470535</v>
      </c>
      <c r="N44" s="7"/>
      <c r="O44" s="7">
        <v>0</v>
      </c>
      <c r="P44" s="7"/>
      <c r="Q44" s="7">
        <f t="shared" si="1"/>
        <v>25470535</v>
      </c>
    </row>
    <row r="45" spans="1:17">
      <c r="A45" s="1" t="s">
        <v>122</v>
      </c>
      <c r="C45" s="7">
        <v>0</v>
      </c>
      <c r="D45" s="7"/>
      <c r="E45" s="7">
        <v>6677955</v>
      </c>
      <c r="F45" s="7"/>
      <c r="G45" s="7">
        <v>0</v>
      </c>
      <c r="H45" s="7"/>
      <c r="I45" s="7">
        <f t="shared" si="0"/>
        <v>6677955</v>
      </c>
      <c r="J45" s="7"/>
      <c r="K45" s="7">
        <v>0</v>
      </c>
      <c r="L45" s="7"/>
      <c r="M45" s="7">
        <v>6677955</v>
      </c>
      <c r="N45" s="7"/>
      <c r="O45" s="7">
        <v>0</v>
      </c>
      <c r="P45" s="7"/>
      <c r="Q45" s="7">
        <f t="shared" si="1"/>
        <v>6677955</v>
      </c>
    </row>
    <row r="46" spans="1:17">
      <c r="A46" s="1" t="s">
        <v>75</v>
      </c>
      <c r="C46" s="7">
        <v>0</v>
      </c>
      <c r="D46" s="7"/>
      <c r="E46" s="7">
        <v>138258936</v>
      </c>
      <c r="F46" s="7"/>
      <c r="G46" s="7">
        <v>0</v>
      </c>
      <c r="H46" s="7"/>
      <c r="I46" s="7">
        <f t="shared" si="0"/>
        <v>138258936</v>
      </c>
      <c r="J46" s="7"/>
      <c r="K46" s="7">
        <v>0</v>
      </c>
      <c r="L46" s="7"/>
      <c r="M46" s="7">
        <v>144752027</v>
      </c>
      <c r="N46" s="7"/>
      <c r="O46" s="7">
        <v>0</v>
      </c>
      <c r="P46" s="7"/>
      <c r="Q46" s="7">
        <f t="shared" si="1"/>
        <v>144752027</v>
      </c>
    </row>
    <row r="47" spans="1:17">
      <c r="A47" s="1" t="s">
        <v>118</v>
      </c>
      <c r="C47" s="7">
        <v>0</v>
      </c>
      <c r="D47" s="7"/>
      <c r="E47" s="7">
        <v>361179928</v>
      </c>
      <c r="F47" s="7"/>
      <c r="G47" s="7">
        <v>0</v>
      </c>
      <c r="H47" s="7"/>
      <c r="I47" s="7">
        <f t="shared" si="0"/>
        <v>361179928</v>
      </c>
      <c r="J47" s="7"/>
      <c r="K47" s="7">
        <v>0</v>
      </c>
      <c r="L47" s="7"/>
      <c r="M47" s="7">
        <v>361179928</v>
      </c>
      <c r="N47" s="7"/>
      <c r="O47" s="7">
        <v>0</v>
      </c>
      <c r="P47" s="7"/>
      <c r="Q47" s="7">
        <f t="shared" si="1"/>
        <v>361179928</v>
      </c>
    </row>
    <row r="48" spans="1:17" ht="24.75" thickBot="1">
      <c r="C48" s="8">
        <f>SUM(C8:C47)</f>
        <v>10335753702</v>
      </c>
      <c r="D48" s="7"/>
      <c r="E48" s="8">
        <f>SUM(E8:E47)</f>
        <v>6408037966</v>
      </c>
      <c r="F48" s="7"/>
      <c r="G48" s="8">
        <f>SUM(G8:G47)</f>
        <v>24315461966</v>
      </c>
      <c r="H48" s="7"/>
      <c r="I48" s="8">
        <f>SUM(I8:I47)</f>
        <v>41059253634</v>
      </c>
      <c r="J48" s="7"/>
      <c r="K48" s="8">
        <f>SUM(K8:K47)</f>
        <v>25080857318</v>
      </c>
      <c r="L48" s="7"/>
      <c r="M48" s="8">
        <f>SUM(M8:M47)</f>
        <v>15019945832</v>
      </c>
      <c r="N48" s="7"/>
      <c r="O48" s="8">
        <f>SUM(O8:O47)</f>
        <v>280168577274</v>
      </c>
      <c r="P48" s="7"/>
      <c r="Q48" s="8">
        <f>SUM(Q8:Q47)</f>
        <v>320269380424</v>
      </c>
    </row>
    <row r="49" spans="3:17" ht="24.75" thickTop="1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3:17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2"/>
  <sheetViews>
    <sheetView rightToLeft="1" workbookViewId="0">
      <selection activeCell="I6" sqref="I6:K6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ht="24.75">
      <c r="A3" s="16" t="s">
        <v>145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3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3" ht="24.75">
      <c r="A6" s="17" t="s">
        <v>226</v>
      </c>
      <c r="B6" s="17" t="s">
        <v>226</v>
      </c>
      <c r="C6" s="17" t="s">
        <v>226</v>
      </c>
      <c r="E6" s="17" t="s">
        <v>147</v>
      </c>
      <c r="F6" s="17" t="s">
        <v>147</v>
      </c>
      <c r="G6" s="17" t="s">
        <v>147</v>
      </c>
      <c r="I6" s="17" t="s">
        <v>148</v>
      </c>
      <c r="J6" s="17" t="s">
        <v>148</v>
      </c>
      <c r="K6" s="17" t="s">
        <v>148</v>
      </c>
    </row>
    <row r="7" spans="1:13" ht="24.75">
      <c r="A7" s="17" t="s">
        <v>227</v>
      </c>
      <c r="C7" s="17" t="s">
        <v>132</v>
      </c>
      <c r="E7" s="17" t="s">
        <v>228</v>
      </c>
      <c r="G7" s="17" t="s">
        <v>229</v>
      </c>
      <c r="I7" s="17" t="s">
        <v>228</v>
      </c>
      <c r="K7" s="17" t="s">
        <v>229</v>
      </c>
    </row>
    <row r="8" spans="1:13">
      <c r="A8" s="1" t="s">
        <v>138</v>
      </c>
      <c r="C8" s="4" t="s">
        <v>139</v>
      </c>
      <c r="D8" s="4"/>
      <c r="E8" s="11">
        <v>43827</v>
      </c>
      <c r="F8" s="4"/>
      <c r="G8" s="9">
        <f>E8/$E$10</f>
        <v>5.5469841352153014E-5</v>
      </c>
      <c r="H8" s="4"/>
      <c r="I8" s="11">
        <v>6942381</v>
      </c>
      <c r="J8" s="4"/>
      <c r="K8" s="9">
        <f>I8/$I$10</f>
        <v>4.5683430979192472E-3</v>
      </c>
      <c r="L8" s="4"/>
      <c r="M8" s="4"/>
    </row>
    <row r="9" spans="1:13">
      <c r="A9" s="1" t="s">
        <v>142</v>
      </c>
      <c r="C9" s="4" t="s">
        <v>143</v>
      </c>
      <c r="D9" s="4"/>
      <c r="E9" s="11">
        <v>790061191</v>
      </c>
      <c r="F9" s="4"/>
      <c r="G9" s="9">
        <f>E9/$E$10</f>
        <v>0.99994453015864782</v>
      </c>
      <c r="H9" s="4"/>
      <c r="I9" s="11">
        <v>1512729161</v>
      </c>
      <c r="J9" s="4"/>
      <c r="K9" s="9">
        <f>I9/$I$10</f>
        <v>0.9954316569020808</v>
      </c>
      <c r="L9" s="4"/>
      <c r="M9" s="4"/>
    </row>
    <row r="10" spans="1:13" ht="24.75" thickBot="1">
      <c r="C10" s="4"/>
      <c r="D10" s="4"/>
      <c r="E10" s="12">
        <f>SUM(E8:E9)</f>
        <v>790105018</v>
      </c>
      <c r="F10" s="4"/>
      <c r="G10" s="14">
        <f>SUM(G8:G9)</f>
        <v>1</v>
      </c>
      <c r="H10" s="4"/>
      <c r="I10" s="12">
        <f>SUM(I8:I9)</f>
        <v>1519671542</v>
      </c>
      <c r="J10" s="4"/>
      <c r="K10" s="14">
        <f>SUM(K8:K9)</f>
        <v>1</v>
      </c>
      <c r="L10" s="4"/>
      <c r="M10" s="4"/>
    </row>
    <row r="11" spans="1:13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6" sqref="A6:A7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145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147</v>
      </c>
      <c r="E5" s="2" t="s">
        <v>239</v>
      </c>
    </row>
    <row r="6" spans="1:5" ht="24.75">
      <c r="A6" s="16" t="s">
        <v>230</v>
      </c>
      <c r="C6" s="17"/>
      <c r="E6" s="5" t="s">
        <v>240</v>
      </c>
    </row>
    <row r="7" spans="1:5" ht="24.75">
      <c r="A7" s="17" t="s">
        <v>230</v>
      </c>
      <c r="C7" s="17" t="s">
        <v>135</v>
      </c>
      <c r="E7" s="17" t="s">
        <v>135</v>
      </c>
    </row>
    <row r="8" spans="1:5">
      <c r="A8" s="1" t="s">
        <v>231</v>
      </c>
      <c r="C8" s="11">
        <v>0</v>
      </c>
      <c r="D8" s="4"/>
      <c r="E8" s="11">
        <v>867882173</v>
      </c>
    </row>
    <row r="9" spans="1:5" ht="25.5" thickBot="1">
      <c r="A9" s="2" t="s">
        <v>155</v>
      </c>
      <c r="C9" s="12">
        <v>0</v>
      </c>
      <c r="D9" s="4"/>
      <c r="E9" s="12">
        <v>867882173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E20" sqref="E20"/>
    </sheetView>
  </sheetViews>
  <sheetFormatPr defaultRowHeight="24"/>
  <cols>
    <col min="1" max="1" width="32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235</v>
      </c>
      <c r="D6" s="17" t="s">
        <v>4</v>
      </c>
      <c r="E6" s="17" t="s">
        <v>4</v>
      </c>
      <c r="F6" s="17" t="s">
        <v>4</v>
      </c>
      <c r="G6" s="17" t="s">
        <v>4</v>
      </c>
      <c r="H6" s="17" t="s">
        <v>4</v>
      </c>
      <c r="I6" s="17" t="s">
        <v>4</v>
      </c>
      <c r="K6" s="17" t="s">
        <v>6</v>
      </c>
      <c r="L6" s="17" t="s">
        <v>6</v>
      </c>
      <c r="M6" s="17" t="s">
        <v>6</v>
      </c>
      <c r="N6" s="17" t="s">
        <v>6</v>
      </c>
      <c r="O6" s="17" t="s">
        <v>6</v>
      </c>
      <c r="P6" s="17" t="s">
        <v>6</v>
      </c>
      <c r="Q6" s="17" t="s">
        <v>6</v>
      </c>
    </row>
    <row r="7" spans="1:17" ht="24.75">
      <c r="A7" s="17" t="s">
        <v>3</v>
      </c>
      <c r="C7" s="17" t="s">
        <v>61</v>
      </c>
      <c r="E7" s="17" t="s">
        <v>62</v>
      </c>
      <c r="G7" s="17" t="s">
        <v>63</v>
      </c>
      <c r="I7" s="17" t="s">
        <v>64</v>
      </c>
      <c r="K7" s="17" t="s">
        <v>61</v>
      </c>
      <c r="M7" s="17" t="s">
        <v>62</v>
      </c>
      <c r="O7" s="17" t="s">
        <v>63</v>
      </c>
      <c r="Q7" s="17" t="s">
        <v>64</v>
      </c>
    </row>
    <row r="8" spans="1:17">
      <c r="A8" s="1" t="s">
        <v>65</v>
      </c>
      <c r="C8" s="11">
        <v>10330000</v>
      </c>
      <c r="D8" s="4"/>
      <c r="E8" s="11">
        <v>40032</v>
      </c>
      <c r="F8" s="4"/>
      <c r="G8" s="4" t="s">
        <v>66</v>
      </c>
      <c r="H8" s="4"/>
      <c r="I8" s="11">
        <v>1</v>
      </c>
      <c r="J8" s="4"/>
      <c r="K8" s="11">
        <v>10330000</v>
      </c>
      <c r="L8" s="4"/>
      <c r="M8" s="11">
        <v>40032</v>
      </c>
      <c r="N8" s="4"/>
      <c r="O8" s="4" t="s">
        <v>66</v>
      </c>
      <c r="P8" s="4"/>
      <c r="Q8" s="11">
        <v>1</v>
      </c>
    </row>
    <row r="9" spans="1:17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34"/>
  <sheetViews>
    <sheetView rightToLeft="1" topLeftCell="H14" workbookViewId="0">
      <selection activeCell="AK15" sqref="AK15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8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8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8" ht="24.75">
      <c r="A6" s="17" t="s">
        <v>67</v>
      </c>
      <c r="B6" s="17" t="s">
        <v>67</v>
      </c>
      <c r="C6" s="17" t="s">
        <v>67</v>
      </c>
      <c r="D6" s="17" t="s">
        <v>67</v>
      </c>
      <c r="E6" s="17" t="s">
        <v>67</v>
      </c>
      <c r="F6" s="17" t="s">
        <v>67</v>
      </c>
      <c r="G6" s="17" t="s">
        <v>67</v>
      </c>
      <c r="H6" s="17" t="s">
        <v>67</v>
      </c>
      <c r="I6" s="17" t="s">
        <v>67</v>
      </c>
      <c r="J6" s="17" t="s">
        <v>67</v>
      </c>
      <c r="K6" s="17" t="s">
        <v>67</v>
      </c>
      <c r="L6" s="17" t="s">
        <v>67</v>
      </c>
      <c r="M6" s="17" t="s">
        <v>67</v>
      </c>
      <c r="O6" s="17" t="s">
        <v>235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8" ht="24.75">
      <c r="A7" s="16" t="s">
        <v>68</v>
      </c>
      <c r="C7" s="16" t="s">
        <v>69</v>
      </c>
      <c r="E7" s="16" t="s">
        <v>70</v>
      </c>
      <c r="G7" s="16" t="s">
        <v>71</v>
      </c>
      <c r="I7" s="16" t="s">
        <v>72</v>
      </c>
      <c r="K7" s="16" t="s">
        <v>73</v>
      </c>
      <c r="M7" s="16" t="s">
        <v>64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74</v>
      </c>
      <c r="AG7" s="18" t="s">
        <v>8</v>
      </c>
      <c r="AI7" s="18" t="s">
        <v>9</v>
      </c>
      <c r="AK7" s="18" t="s">
        <v>13</v>
      </c>
    </row>
    <row r="8" spans="1:38" ht="24.75">
      <c r="A8" s="17" t="s">
        <v>68</v>
      </c>
      <c r="C8" s="17" t="s">
        <v>69</v>
      </c>
      <c r="E8" s="17" t="s">
        <v>70</v>
      </c>
      <c r="G8" s="17" t="s">
        <v>71</v>
      </c>
      <c r="I8" s="17" t="s">
        <v>72</v>
      </c>
      <c r="K8" s="17" t="s">
        <v>73</v>
      </c>
      <c r="M8" s="17" t="s">
        <v>64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74</v>
      </c>
      <c r="AG8" s="17" t="s">
        <v>8</v>
      </c>
      <c r="AI8" s="17" t="s">
        <v>9</v>
      </c>
      <c r="AK8" s="17" t="s">
        <v>13</v>
      </c>
    </row>
    <row r="9" spans="1:38">
      <c r="A9" s="1" t="s">
        <v>75</v>
      </c>
      <c r="C9" s="4" t="s">
        <v>76</v>
      </c>
      <c r="D9" s="4"/>
      <c r="E9" s="4" t="s">
        <v>76</v>
      </c>
      <c r="F9" s="4"/>
      <c r="G9" s="4" t="s">
        <v>77</v>
      </c>
      <c r="H9" s="4"/>
      <c r="I9" s="4" t="s">
        <v>78</v>
      </c>
      <c r="J9" s="4"/>
      <c r="K9" s="11">
        <v>0</v>
      </c>
      <c r="L9" s="4"/>
      <c r="M9" s="11">
        <v>0</v>
      </c>
      <c r="N9" s="4"/>
      <c r="O9" s="11">
        <v>19100</v>
      </c>
      <c r="P9" s="4"/>
      <c r="Q9" s="11">
        <v>13083419932</v>
      </c>
      <c r="R9" s="4"/>
      <c r="S9" s="11">
        <v>13089913023</v>
      </c>
      <c r="T9" s="4"/>
      <c r="U9" s="11">
        <v>0</v>
      </c>
      <c r="V9" s="4"/>
      <c r="W9" s="11">
        <v>0</v>
      </c>
      <c r="X9" s="4"/>
      <c r="Y9" s="11">
        <v>0</v>
      </c>
      <c r="Z9" s="4"/>
      <c r="AA9" s="11">
        <v>0</v>
      </c>
      <c r="AB9" s="4"/>
      <c r="AC9" s="11">
        <v>19100</v>
      </c>
      <c r="AD9" s="4"/>
      <c r="AE9" s="11">
        <v>692700</v>
      </c>
      <c r="AF9" s="4"/>
      <c r="AG9" s="11">
        <v>13083419932</v>
      </c>
      <c r="AH9" s="4"/>
      <c r="AI9" s="11">
        <v>13228171959</v>
      </c>
      <c r="AJ9" s="4"/>
      <c r="AK9" s="9">
        <v>2.3140145969225419E-3</v>
      </c>
      <c r="AL9" s="4"/>
    </row>
    <row r="10" spans="1:38">
      <c r="A10" s="1" t="s">
        <v>79</v>
      </c>
      <c r="C10" s="4" t="s">
        <v>76</v>
      </c>
      <c r="D10" s="4"/>
      <c r="E10" s="4" t="s">
        <v>76</v>
      </c>
      <c r="F10" s="4"/>
      <c r="G10" s="4" t="s">
        <v>80</v>
      </c>
      <c r="H10" s="4"/>
      <c r="I10" s="4" t="s">
        <v>81</v>
      </c>
      <c r="J10" s="4"/>
      <c r="K10" s="11">
        <v>0</v>
      </c>
      <c r="L10" s="4"/>
      <c r="M10" s="11">
        <v>0</v>
      </c>
      <c r="N10" s="4"/>
      <c r="O10" s="11">
        <v>2000</v>
      </c>
      <c r="P10" s="4"/>
      <c r="Q10" s="11">
        <v>1322859723</v>
      </c>
      <c r="R10" s="4"/>
      <c r="S10" s="11">
        <v>1324019977</v>
      </c>
      <c r="T10" s="4"/>
      <c r="U10" s="11">
        <v>0</v>
      </c>
      <c r="V10" s="4"/>
      <c r="W10" s="11">
        <v>0</v>
      </c>
      <c r="X10" s="4"/>
      <c r="Y10" s="11">
        <v>0</v>
      </c>
      <c r="Z10" s="4"/>
      <c r="AA10" s="11">
        <v>0</v>
      </c>
      <c r="AB10" s="4"/>
      <c r="AC10" s="11">
        <v>2000</v>
      </c>
      <c r="AD10" s="4"/>
      <c r="AE10" s="11">
        <v>668210</v>
      </c>
      <c r="AF10" s="4"/>
      <c r="AG10" s="11">
        <v>1322859723</v>
      </c>
      <c r="AH10" s="4"/>
      <c r="AI10" s="11">
        <v>1336177773</v>
      </c>
      <c r="AJ10" s="4"/>
      <c r="AK10" s="9">
        <v>2.3373863602535097E-4</v>
      </c>
      <c r="AL10" s="4"/>
    </row>
    <row r="11" spans="1:38">
      <c r="A11" s="1" t="s">
        <v>82</v>
      </c>
      <c r="C11" s="4" t="s">
        <v>76</v>
      </c>
      <c r="D11" s="4"/>
      <c r="E11" s="4" t="s">
        <v>76</v>
      </c>
      <c r="F11" s="4"/>
      <c r="G11" s="4" t="s">
        <v>83</v>
      </c>
      <c r="H11" s="4"/>
      <c r="I11" s="4" t="s">
        <v>84</v>
      </c>
      <c r="J11" s="4"/>
      <c r="K11" s="11">
        <v>0</v>
      </c>
      <c r="L11" s="4"/>
      <c r="M11" s="11">
        <v>0</v>
      </c>
      <c r="N11" s="4"/>
      <c r="O11" s="11">
        <v>700</v>
      </c>
      <c r="P11" s="4"/>
      <c r="Q11" s="11">
        <v>525494226</v>
      </c>
      <c r="R11" s="4"/>
      <c r="S11" s="11">
        <v>528096265</v>
      </c>
      <c r="T11" s="4"/>
      <c r="U11" s="11">
        <v>6000</v>
      </c>
      <c r="V11" s="4"/>
      <c r="W11" s="11">
        <v>4562146738</v>
      </c>
      <c r="X11" s="4"/>
      <c r="Y11" s="11">
        <v>0</v>
      </c>
      <c r="Z11" s="4"/>
      <c r="AA11" s="11">
        <v>0</v>
      </c>
      <c r="AB11" s="4"/>
      <c r="AC11" s="11">
        <v>6700</v>
      </c>
      <c r="AD11" s="4"/>
      <c r="AE11" s="11">
        <v>764040</v>
      </c>
      <c r="AF11" s="4"/>
      <c r="AG11" s="11">
        <v>5087640964</v>
      </c>
      <c r="AH11" s="4"/>
      <c r="AI11" s="11">
        <v>5118140168</v>
      </c>
      <c r="AJ11" s="4"/>
      <c r="AK11" s="9">
        <v>8.9532031293180375E-4</v>
      </c>
      <c r="AL11" s="4"/>
    </row>
    <row r="12" spans="1:38">
      <c r="A12" s="1" t="s">
        <v>85</v>
      </c>
      <c r="C12" s="4" t="s">
        <v>76</v>
      </c>
      <c r="D12" s="4"/>
      <c r="E12" s="4" t="s">
        <v>76</v>
      </c>
      <c r="F12" s="4"/>
      <c r="G12" s="4" t="s">
        <v>86</v>
      </c>
      <c r="H12" s="4"/>
      <c r="I12" s="4" t="s">
        <v>87</v>
      </c>
      <c r="J12" s="4"/>
      <c r="K12" s="11">
        <v>0</v>
      </c>
      <c r="L12" s="4"/>
      <c r="M12" s="11">
        <v>0</v>
      </c>
      <c r="N12" s="4"/>
      <c r="O12" s="11">
        <v>168294</v>
      </c>
      <c r="P12" s="4"/>
      <c r="Q12" s="11">
        <v>150017629713</v>
      </c>
      <c r="R12" s="4"/>
      <c r="S12" s="11">
        <v>167395257069</v>
      </c>
      <c r="T12" s="4"/>
      <c r="U12" s="11">
        <v>0</v>
      </c>
      <c r="V12" s="4"/>
      <c r="W12" s="11">
        <v>0</v>
      </c>
      <c r="X12" s="4"/>
      <c r="Y12" s="11">
        <v>168294</v>
      </c>
      <c r="Z12" s="4"/>
      <c r="AA12" s="11">
        <v>168294000000</v>
      </c>
      <c r="AB12" s="4"/>
      <c r="AC12" s="11">
        <v>0</v>
      </c>
      <c r="AD12" s="4"/>
      <c r="AE12" s="11">
        <v>0</v>
      </c>
      <c r="AF12" s="4"/>
      <c r="AG12" s="11">
        <v>0</v>
      </c>
      <c r="AH12" s="4"/>
      <c r="AI12" s="11">
        <v>0</v>
      </c>
      <c r="AJ12" s="4"/>
      <c r="AK12" s="9">
        <v>0</v>
      </c>
      <c r="AL12" s="4"/>
    </row>
    <row r="13" spans="1:38">
      <c r="A13" s="1" t="s">
        <v>88</v>
      </c>
      <c r="C13" s="4" t="s">
        <v>76</v>
      </c>
      <c r="D13" s="4"/>
      <c r="E13" s="4" t="s">
        <v>76</v>
      </c>
      <c r="F13" s="4"/>
      <c r="G13" s="4" t="s">
        <v>89</v>
      </c>
      <c r="H13" s="4"/>
      <c r="I13" s="4" t="s">
        <v>90</v>
      </c>
      <c r="J13" s="4"/>
      <c r="K13" s="11">
        <v>0</v>
      </c>
      <c r="L13" s="4"/>
      <c r="M13" s="11">
        <v>0</v>
      </c>
      <c r="N13" s="4"/>
      <c r="O13" s="11">
        <v>56400</v>
      </c>
      <c r="P13" s="4"/>
      <c r="Q13" s="11">
        <v>50496738873</v>
      </c>
      <c r="R13" s="4"/>
      <c r="S13" s="11">
        <v>56107264714</v>
      </c>
      <c r="T13" s="4"/>
      <c r="U13" s="11">
        <v>0</v>
      </c>
      <c r="V13" s="4"/>
      <c r="W13" s="11">
        <v>0</v>
      </c>
      <c r="X13" s="4"/>
      <c r="Y13" s="11">
        <v>56400</v>
      </c>
      <c r="Z13" s="4"/>
      <c r="AA13" s="11">
        <v>56400000000</v>
      </c>
      <c r="AB13" s="4"/>
      <c r="AC13" s="11">
        <v>0</v>
      </c>
      <c r="AD13" s="4"/>
      <c r="AE13" s="11">
        <v>0</v>
      </c>
      <c r="AF13" s="4"/>
      <c r="AG13" s="11">
        <v>0</v>
      </c>
      <c r="AH13" s="4"/>
      <c r="AI13" s="11">
        <v>0</v>
      </c>
      <c r="AJ13" s="4"/>
      <c r="AK13" s="9">
        <v>0</v>
      </c>
      <c r="AL13" s="4"/>
    </row>
    <row r="14" spans="1:38">
      <c r="A14" s="1" t="s">
        <v>91</v>
      </c>
      <c r="C14" s="4" t="s">
        <v>76</v>
      </c>
      <c r="D14" s="4"/>
      <c r="E14" s="4" t="s">
        <v>76</v>
      </c>
      <c r="F14" s="4"/>
      <c r="G14" s="4" t="s">
        <v>92</v>
      </c>
      <c r="H14" s="4"/>
      <c r="I14" s="4" t="s">
        <v>93</v>
      </c>
      <c r="J14" s="4"/>
      <c r="K14" s="11">
        <v>0</v>
      </c>
      <c r="L14" s="4"/>
      <c r="M14" s="11">
        <v>0</v>
      </c>
      <c r="N14" s="4"/>
      <c r="O14" s="11">
        <v>2900</v>
      </c>
      <c r="P14" s="4"/>
      <c r="Q14" s="11">
        <v>2465475783</v>
      </c>
      <c r="R14" s="4"/>
      <c r="S14" s="11">
        <v>2464669197</v>
      </c>
      <c r="T14" s="4"/>
      <c r="U14" s="11">
        <v>100</v>
      </c>
      <c r="V14" s="4"/>
      <c r="W14" s="11">
        <v>85890563</v>
      </c>
      <c r="X14" s="4"/>
      <c r="Y14" s="11">
        <v>0</v>
      </c>
      <c r="Z14" s="4"/>
      <c r="AA14" s="11">
        <v>0</v>
      </c>
      <c r="AB14" s="4"/>
      <c r="AC14" s="11">
        <v>3000</v>
      </c>
      <c r="AD14" s="4"/>
      <c r="AE14" s="11">
        <v>863570</v>
      </c>
      <c r="AF14" s="4"/>
      <c r="AG14" s="11">
        <v>2551366346</v>
      </c>
      <c r="AH14" s="4"/>
      <c r="AI14" s="11">
        <v>2590240433</v>
      </c>
      <c r="AJ14" s="4"/>
      <c r="AK14" s="9">
        <v>4.5311281030202744E-4</v>
      </c>
      <c r="AL14" s="4"/>
    </row>
    <row r="15" spans="1:38">
      <c r="A15" s="1" t="s">
        <v>94</v>
      </c>
      <c r="C15" s="4" t="s">
        <v>76</v>
      </c>
      <c r="D15" s="4"/>
      <c r="E15" s="4" t="s">
        <v>76</v>
      </c>
      <c r="F15" s="4"/>
      <c r="G15" s="4" t="s">
        <v>95</v>
      </c>
      <c r="H15" s="4"/>
      <c r="I15" s="4" t="s">
        <v>96</v>
      </c>
      <c r="J15" s="4"/>
      <c r="K15" s="11">
        <v>0</v>
      </c>
      <c r="L15" s="4"/>
      <c r="M15" s="11">
        <v>0</v>
      </c>
      <c r="N15" s="4"/>
      <c r="O15" s="11">
        <v>23500</v>
      </c>
      <c r="P15" s="4"/>
      <c r="Q15" s="11">
        <v>14425526141</v>
      </c>
      <c r="R15" s="4"/>
      <c r="S15" s="11">
        <v>14449410569</v>
      </c>
      <c r="T15" s="4"/>
      <c r="U15" s="11">
        <v>0</v>
      </c>
      <c r="V15" s="4"/>
      <c r="W15" s="11">
        <v>0</v>
      </c>
      <c r="X15" s="4"/>
      <c r="Y15" s="11">
        <v>0</v>
      </c>
      <c r="Z15" s="4"/>
      <c r="AA15" s="11">
        <v>0</v>
      </c>
      <c r="AB15" s="4"/>
      <c r="AC15" s="11">
        <v>23500</v>
      </c>
      <c r="AD15" s="4"/>
      <c r="AE15" s="11">
        <v>619580</v>
      </c>
      <c r="AF15" s="4"/>
      <c r="AG15" s="11">
        <v>14425526141</v>
      </c>
      <c r="AH15" s="4"/>
      <c r="AI15" s="11">
        <v>14557490976</v>
      </c>
      <c r="AJ15" s="4"/>
      <c r="AK15" s="9">
        <v>2.5465534253289778E-3</v>
      </c>
      <c r="AL15" s="4"/>
    </row>
    <row r="16" spans="1:38">
      <c r="A16" s="1" t="s">
        <v>97</v>
      </c>
      <c r="C16" s="4" t="s">
        <v>76</v>
      </c>
      <c r="D16" s="4"/>
      <c r="E16" s="4" t="s">
        <v>76</v>
      </c>
      <c r="F16" s="4"/>
      <c r="G16" s="4" t="s">
        <v>98</v>
      </c>
      <c r="H16" s="4"/>
      <c r="I16" s="4" t="s">
        <v>99</v>
      </c>
      <c r="J16" s="4"/>
      <c r="K16" s="11">
        <v>0</v>
      </c>
      <c r="L16" s="4"/>
      <c r="M16" s="11">
        <v>0</v>
      </c>
      <c r="N16" s="4"/>
      <c r="O16" s="11">
        <v>175496</v>
      </c>
      <c r="P16" s="4"/>
      <c r="Q16" s="11">
        <v>135406679634</v>
      </c>
      <c r="R16" s="4"/>
      <c r="S16" s="11">
        <v>138364042730</v>
      </c>
      <c r="T16" s="4"/>
      <c r="U16" s="11">
        <v>0</v>
      </c>
      <c r="V16" s="4"/>
      <c r="W16" s="11">
        <v>0</v>
      </c>
      <c r="X16" s="4"/>
      <c r="Y16" s="11">
        <v>0</v>
      </c>
      <c r="Z16" s="4"/>
      <c r="AA16" s="11">
        <v>0</v>
      </c>
      <c r="AB16" s="4"/>
      <c r="AC16" s="11">
        <v>175496</v>
      </c>
      <c r="AD16" s="4"/>
      <c r="AE16" s="11">
        <v>802260</v>
      </c>
      <c r="AF16" s="4"/>
      <c r="AG16" s="11">
        <v>135406679634</v>
      </c>
      <c r="AH16" s="4"/>
      <c r="AI16" s="11">
        <v>140767902152</v>
      </c>
      <c r="AJ16" s="4"/>
      <c r="AK16" s="9">
        <v>2.4624640605482178E-2</v>
      </c>
      <c r="AL16" s="4"/>
    </row>
    <row r="17" spans="1:38">
      <c r="A17" s="1" t="s">
        <v>100</v>
      </c>
      <c r="C17" s="4" t="s">
        <v>76</v>
      </c>
      <c r="D17" s="4"/>
      <c r="E17" s="4" t="s">
        <v>76</v>
      </c>
      <c r="F17" s="4"/>
      <c r="G17" s="4" t="s">
        <v>101</v>
      </c>
      <c r="H17" s="4"/>
      <c r="I17" s="4" t="s">
        <v>102</v>
      </c>
      <c r="J17" s="4"/>
      <c r="K17" s="11">
        <v>0</v>
      </c>
      <c r="L17" s="4"/>
      <c r="M17" s="11">
        <v>0</v>
      </c>
      <c r="N17" s="4"/>
      <c r="O17" s="11">
        <v>9600</v>
      </c>
      <c r="P17" s="4"/>
      <c r="Q17" s="11">
        <v>6077972427</v>
      </c>
      <c r="R17" s="4"/>
      <c r="S17" s="11">
        <v>6076946353</v>
      </c>
      <c r="T17" s="4"/>
      <c r="U17" s="11">
        <v>0</v>
      </c>
      <c r="V17" s="4"/>
      <c r="W17" s="11">
        <v>0</v>
      </c>
      <c r="X17" s="4"/>
      <c r="Y17" s="11">
        <v>0</v>
      </c>
      <c r="Z17" s="4"/>
      <c r="AA17" s="11">
        <v>0</v>
      </c>
      <c r="AB17" s="4"/>
      <c r="AC17" s="11">
        <v>9600</v>
      </c>
      <c r="AD17" s="4"/>
      <c r="AE17" s="11">
        <v>639400</v>
      </c>
      <c r="AF17" s="4"/>
      <c r="AG17" s="11">
        <v>6077972427</v>
      </c>
      <c r="AH17" s="4"/>
      <c r="AI17" s="11">
        <v>6137127444</v>
      </c>
      <c r="AJ17" s="4"/>
      <c r="AK17" s="9">
        <v>1.0735725641159192E-3</v>
      </c>
      <c r="AL17" s="4"/>
    </row>
    <row r="18" spans="1:38">
      <c r="A18" s="1" t="s">
        <v>103</v>
      </c>
      <c r="C18" s="4" t="s">
        <v>76</v>
      </c>
      <c r="D18" s="4"/>
      <c r="E18" s="4" t="s">
        <v>76</v>
      </c>
      <c r="F18" s="4"/>
      <c r="G18" s="4" t="s">
        <v>104</v>
      </c>
      <c r="H18" s="4"/>
      <c r="I18" s="4" t="s">
        <v>105</v>
      </c>
      <c r="J18" s="4"/>
      <c r="K18" s="11">
        <v>0</v>
      </c>
      <c r="L18" s="4"/>
      <c r="M18" s="11">
        <v>0</v>
      </c>
      <c r="N18" s="4"/>
      <c r="O18" s="11">
        <v>48522</v>
      </c>
      <c r="P18" s="4"/>
      <c r="Q18" s="11">
        <v>40781882634</v>
      </c>
      <c r="R18" s="4"/>
      <c r="S18" s="11">
        <v>45248266664</v>
      </c>
      <c r="T18" s="4"/>
      <c r="U18" s="11">
        <v>0</v>
      </c>
      <c r="V18" s="4"/>
      <c r="W18" s="11">
        <v>0</v>
      </c>
      <c r="X18" s="4"/>
      <c r="Y18" s="11">
        <v>0</v>
      </c>
      <c r="Z18" s="4"/>
      <c r="AA18" s="11">
        <v>0</v>
      </c>
      <c r="AB18" s="4"/>
      <c r="AC18" s="11">
        <v>48522</v>
      </c>
      <c r="AD18" s="4"/>
      <c r="AE18" s="11">
        <v>932700</v>
      </c>
      <c r="AF18" s="4"/>
      <c r="AG18" s="11">
        <v>40781882634</v>
      </c>
      <c r="AH18" s="4"/>
      <c r="AI18" s="11">
        <v>45248266664</v>
      </c>
      <c r="AJ18" s="4"/>
      <c r="AK18" s="9">
        <v>7.9153151221852559E-3</v>
      </c>
      <c r="AL18" s="4"/>
    </row>
    <row r="19" spans="1:38">
      <c r="A19" s="1" t="s">
        <v>106</v>
      </c>
      <c r="C19" s="4" t="s">
        <v>76</v>
      </c>
      <c r="D19" s="4"/>
      <c r="E19" s="4" t="s">
        <v>76</v>
      </c>
      <c r="F19" s="4"/>
      <c r="G19" s="4" t="s">
        <v>107</v>
      </c>
      <c r="H19" s="4"/>
      <c r="I19" s="4" t="s">
        <v>108</v>
      </c>
      <c r="J19" s="4"/>
      <c r="K19" s="11">
        <v>20.5</v>
      </c>
      <c r="L19" s="4"/>
      <c r="M19" s="11">
        <v>20.5</v>
      </c>
      <c r="N19" s="4"/>
      <c r="O19" s="11">
        <v>525000</v>
      </c>
      <c r="P19" s="4"/>
      <c r="Q19" s="11">
        <v>506067500000</v>
      </c>
      <c r="R19" s="4"/>
      <c r="S19" s="11">
        <v>505955778890</v>
      </c>
      <c r="T19" s="4"/>
      <c r="U19" s="11">
        <v>0</v>
      </c>
      <c r="V19" s="4"/>
      <c r="W19" s="11">
        <v>0</v>
      </c>
      <c r="X19" s="4"/>
      <c r="Y19" s="11">
        <v>67431</v>
      </c>
      <c r="Z19" s="4"/>
      <c r="AA19" s="11">
        <v>64989005370</v>
      </c>
      <c r="AB19" s="4"/>
      <c r="AC19" s="11">
        <v>457569</v>
      </c>
      <c r="AD19" s="4"/>
      <c r="AE19" s="11">
        <v>967500</v>
      </c>
      <c r="AF19" s="4"/>
      <c r="AG19" s="11">
        <v>441068190300</v>
      </c>
      <c r="AH19" s="4"/>
      <c r="AI19" s="11">
        <v>442617768486</v>
      </c>
      <c r="AJ19" s="4"/>
      <c r="AK19" s="9">
        <v>7.7427476775204687E-2</v>
      </c>
      <c r="AL19" s="4"/>
    </row>
    <row r="20" spans="1:38">
      <c r="A20" s="1" t="s">
        <v>109</v>
      </c>
      <c r="C20" s="4" t="s">
        <v>76</v>
      </c>
      <c r="D20" s="4"/>
      <c r="E20" s="4" t="s">
        <v>76</v>
      </c>
      <c r="F20" s="4"/>
      <c r="G20" s="4" t="s">
        <v>110</v>
      </c>
      <c r="H20" s="4"/>
      <c r="I20" s="4" t="s">
        <v>111</v>
      </c>
      <c r="J20" s="4"/>
      <c r="K20" s="11">
        <v>15</v>
      </c>
      <c r="L20" s="4"/>
      <c r="M20" s="11">
        <v>15</v>
      </c>
      <c r="N20" s="4"/>
      <c r="O20" s="11">
        <v>3164</v>
      </c>
      <c r="P20" s="4"/>
      <c r="Q20" s="11">
        <v>2970928394</v>
      </c>
      <c r="R20" s="4"/>
      <c r="S20" s="11">
        <v>3106801190</v>
      </c>
      <c r="T20" s="4"/>
      <c r="U20" s="11">
        <v>0</v>
      </c>
      <c r="V20" s="4"/>
      <c r="W20" s="11">
        <v>0</v>
      </c>
      <c r="X20" s="4"/>
      <c r="Y20" s="11">
        <v>0</v>
      </c>
      <c r="Z20" s="4"/>
      <c r="AA20" s="11">
        <v>0</v>
      </c>
      <c r="AB20" s="4"/>
      <c r="AC20" s="11">
        <v>3164</v>
      </c>
      <c r="AD20" s="4"/>
      <c r="AE20" s="11">
        <v>985850</v>
      </c>
      <c r="AF20" s="4"/>
      <c r="AG20" s="11">
        <v>2970928394</v>
      </c>
      <c r="AH20" s="4"/>
      <c r="AI20" s="11">
        <v>3118664039</v>
      </c>
      <c r="AJ20" s="4"/>
      <c r="AK20" s="9">
        <v>5.4555037018803334E-4</v>
      </c>
      <c r="AL20" s="4"/>
    </row>
    <row r="21" spans="1:38">
      <c r="A21" s="1" t="s">
        <v>112</v>
      </c>
      <c r="C21" s="4" t="s">
        <v>76</v>
      </c>
      <c r="D21" s="4"/>
      <c r="E21" s="4" t="s">
        <v>76</v>
      </c>
      <c r="F21" s="4"/>
      <c r="G21" s="4" t="s">
        <v>113</v>
      </c>
      <c r="H21" s="4"/>
      <c r="I21" s="4" t="s">
        <v>114</v>
      </c>
      <c r="J21" s="4"/>
      <c r="K21" s="11">
        <v>17</v>
      </c>
      <c r="L21" s="4"/>
      <c r="M21" s="11">
        <v>17</v>
      </c>
      <c r="N21" s="4"/>
      <c r="O21" s="11">
        <v>178750</v>
      </c>
      <c r="P21" s="4"/>
      <c r="Q21" s="11">
        <v>174399848166</v>
      </c>
      <c r="R21" s="4"/>
      <c r="S21" s="11">
        <v>175516769318</v>
      </c>
      <c r="T21" s="4"/>
      <c r="U21" s="11">
        <v>0</v>
      </c>
      <c r="V21" s="4"/>
      <c r="W21" s="11">
        <v>0</v>
      </c>
      <c r="X21" s="4"/>
      <c r="Y21" s="11">
        <v>12176</v>
      </c>
      <c r="Z21" s="4"/>
      <c r="AA21" s="11">
        <v>11997273102</v>
      </c>
      <c r="AB21" s="4"/>
      <c r="AC21" s="11">
        <v>166574</v>
      </c>
      <c r="AD21" s="4"/>
      <c r="AE21" s="11">
        <v>985500</v>
      </c>
      <c r="AF21" s="4"/>
      <c r="AG21" s="11">
        <v>162520169558</v>
      </c>
      <c r="AH21" s="4"/>
      <c r="AI21" s="11">
        <v>164128923239</v>
      </c>
      <c r="AJ21" s="4"/>
      <c r="AK21" s="9">
        <v>2.8711202525139885E-2</v>
      </c>
      <c r="AL21" s="4"/>
    </row>
    <row r="22" spans="1:38">
      <c r="A22" s="1" t="s">
        <v>115</v>
      </c>
      <c r="C22" s="4" t="s">
        <v>76</v>
      </c>
      <c r="D22" s="4"/>
      <c r="E22" s="4" t="s">
        <v>76</v>
      </c>
      <c r="F22" s="4"/>
      <c r="G22" s="4" t="s">
        <v>116</v>
      </c>
      <c r="H22" s="4"/>
      <c r="I22" s="4" t="s">
        <v>117</v>
      </c>
      <c r="J22" s="4"/>
      <c r="K22" s="11">
        <v>0</v>
      </c>
      <c r="L22" s="4"/>
      <c r="M22" s="11">
        <v>0</v>
      </c>
      <c r="N22" s="4"/>
      <c r="O22" s="11">
        <v>0</v>
      </c>
      <c r="P22" s="4"/>
      <c r="Q22" s="11">
        <v>0</v>
      </c>
      <c r="R22" s="4"/>
      <c r="S22" s="11">
        <v>0</v>
      </c>
      <c r="T22" s="4"/>
      <c r="U22" s="11">
        <v>8048</v>
      </c>
      <c r="V22" s="4"/>
      <c r="W22" s="11">
        <v>6762511240</v>
      </c>
      <c r="X22" s="4"/>
      <c r="Y22" s="11">
        <v>0</v>
      </c>
      <c r="Z22" s="4"/>
      <c r="AA22" s="11">
        <v>0</v>
      </c>
      <c r="AB22" s="4"/>
      <c r="AC22" s="11">
        <v>8048</v>
      </c>
      <c r="AD22" s="4"/>
      <c r="AE22" s="11">
        <v>843590</v>
      </c>
      <c r="AF22" s="4"/>
      <c r="AG22" s="11">
        <v>6762511240</v>
      </c>
      <c r="AH22" s="4"/>
      <c r="AI22" s="11">
        <v>6787981775</v>
      </c>
      <c r="AJ22" s="4"/>
      <c r="AK22" s="9">
        <v>1.187427027685964E-3</v>
      </c>
      <c r="AL22" s="4"/>
    </row>
    <row r="23" spans="1:38">
      <c r="A23" s="1" t="s">
        <v>118</v>
      </c>
      <c r="C23" s="4" t="s">
        <v>76</v>
      </c>
      <c r="D23" s="4"/>
      <c r="E23" s="4" t="s">
        <v>76</v>
      </c>
      <c r="F23" s="4"/>
      <c r="G23" s="4" t="s">
        <v>92</v>
      </c>
      <c r="H23" s="4"/>
      <c r="I23" s="4" t="s">
        <v>119</v>
      </c>
      <c r="J23" s="4"/>
      <c r="K23" s="11">
        <v>0</v>
      </c>
      <c r="L23" s="4"/>
      <c r="M23" s="11">
        <v>0</v>
      </c>
      <c r="N23" s="4"/>
      <c r="O23" s="11">
        <v>0</v>
      </c>
      <c r="P23" s="4"/>
      <c r="Q23" s="11">
        <v>0</v>
      </c>
      <c r="R23" s="4"/>
      <c r="S23" s="11">
        <v>0</v>
      </c>
      <c r="T23" s="4"/>
      <c r="U23" s="11">
        <v>61888</v>
      </c>
      <c r="V23" s="4"/>
      <c r="W23" s="11">
        <v>50008377574</v>
      </c>
      <c r="X23" s="4"/>
      <c r="Y23" s="11">
        <v>0</v>
      </c>
      <c r="Z23" s="4"/>
      <c r="AA23" s="11">
        <v>0</v>
      </c>
      <c r="AB23" s="4"/>
      <c r="AC23" s="11">
        <v>61888</v>
      </c>
      <c r="AD23" s="4"/>
      <c r="AE23" s="11">
        <v>814030</v>
      </c>
      <c r="AF23" s="4"/>
      <c r="AG23" s="11">
        <v>50008377574</v>
      </c>
      <c r="AH23" s="4"/>
      <c r="AI23" s="11">
        <v>50369557502</v>
      </c>
      <c r="AJ23" s="4"/>
      <c r="AK23" s="9">
        <v>8.8111865843153517E-3</v>
      </c>
      <c r="AL23" s="4"/>
    </row>
    <row r="24" spans="1:38">
      <c r="A24" s="1" t="s">
        <v>120</v>
      </c>
      <c r="C24" s="4" t="s">
        <v>76</v>
      </c>
      <c r="D24" s="4"/>
      <c r="E24" s="4" t="s">
        <v>76</v>
      </c>
      <c r="F24" s="4"/>
      <c r="G24" s="4" t="s">
        <v>92</v>
      </c>
      <c r="H24" s="4"/>
      <c r="I24" s="4" t="s">
        <v>121</v>
      </c>
      <c r="J24" s="4"/>
      <c r="K24" s="11">
        <v>0</v>
      </c>
      <c r="L24" s="4"/>
      <c r="M24" s="11">
        <v>0</v>
      </c>
      <c r="N24" s="4"/>
      <c r="O24" s="11">
        <v>0</v>
      </c>
      <c r="P24" s="4"/>
      <c r="Q24" s="11">
        <v>0</v>
      </c>
      <c r="R24" s="4"/>
      <c r="S24" s="11">
        <v>0</v>
      </c>
      <c r="T24" s="4"/>
      <c r="U24" s="11">
        <v>170592</v>
      </c>
      <c r="V24" s="4"/>
      <c r="W24" s="11">
        <v>135462910676</v>
      </c>
      <c r="X24" s="4"/>
      <c r="Y24" s="11">
        <v>0</v>
      </c>
      <c r="Z24" s="4"/>
      <c r="AA24" s="11">
        <v>0</v>
      </c>
      <c r="AB24" s="4"/>
      <c r="AC24" s="11">
        <v>170592</v>
      </c>
      <c r="AD24" s="4"/>
      <c r="AE24" s="11">
        <v>800060</v>
      </c>
      <c r="AF24" s="4"/>
      <c r="AG24" s="11">
        <v>135462910676</v>
      </c>
      <c r="AH24" s="4"/>
      <c r="AI24" s="11">
        <v>136459097824</v>
      </c>
      <c r="AJ24" s="4"/>
      <c r="AK24" s="9">
        <v>2.3870898052000225E-2</v>
      </c>
      <c r="AL24" s="4"/>
    </row>
    <row r="25" spans="1:38">
      <c r="A25" s="1" t="s">
        <v>122</v>
      </c>
      <c r="C25" s="4" t="s">
        <v>76</v>
      </c>
      <c r="D25" s="4"/>
      <c r="E25" s="4" t="s">
        <v>76</v>
      </c>
      <c r="F25" s="4"/>
      <c r="G25" s="4" t="s">
        <v>92</v>
      </c>
      <c r="H25" s="4"/>
      <c r="I25" s="4" t="s">
        <v>123</v>
      </c>
      <c r="J25" s="4"/>
      <c r="K25" s="11">
        <v>0</v>
      </c>
      <c r="L25" s="4"/>
      <c r="M25" s="11">
        <v>0</v>
      </c>
      <c r="N25" s="4"/>
      <c r="O25" s="11">
        <v>0</v>
      </c>
      <c r="P25" s="4"/>
      <c r="Q25" s="11">
        <v>0</v>
      </c>
      <c r="R25" s="4"/>
      <c r="S25" s="11">
        <v>0</v>
      </c>
      <c r="T25" s="4"/>
      <c r="U25" s="11">
        <v>1100</v>
      </c>
      <c r="V25" s="4"/>
      <c r="W25" s="11">
        <v>904374886</v>
      </c>
      <c r="X25" s="4"/>
      <c r="Y25" s="11">
        <v>0</v>
      </c>
      <c r="Z25" s="4"/>
      <c r="AA25" s="11">
        <v>0</v>
      </c>
      <c r="AB25" s="4"/>
      <c r="AC25" s="11">
        <v>1100</v>
      </c>
      <c r="AD25" s="4"/>
      <c r="AE25" s="11">
        <v>828380</v>
      </c>
      <c r="AF25" s="4"/>
      <c r="AG25" s="11">
        <v>904374886</v>
      </c>
      <c r="AH25" s="4"/>
      <c r="AI25" s="11">
        <v>911052841</v>
      </c>
      <c r="AJ25" s="4"/>
      <c r="AK25" s="9">
        <v>1.5937119499020506E-4</v>
      </c>
      <c r="AL25" s="4"/>
    </row>
    <row r="26" spans="1:38">
      <c r="A26" s="1" t="s">
        <v>124</v>
      </c>
      <c r="C26" s="4" t="s">
        <v>76</v>
      </c>
      <c r="D26" s="4"/>
      <c r="E26" s="4" t="s">
        <v>76</v>
      </c>
      <c r="F26" s="4"/>
      <c r="G26" s="4" t="s">
        <v>125</v>
      </c>
      <c r="H26" s="4"/>
      <c r="I26" s="4" t="s">
        <v>126</v>
      </c>
      <c r="J26" s="4"/>
      <c r="K26" s="11">
        <v>0</v>
      </c>
      <c r="L26" s="4"/>
      <c r="M26" s="11">
        <v>0</v>
      </c>
      <c r="N26" s="4"/>
      <c r="O26" s="11">
        <v>0</v>
      </c>
      <c r="P26" s="4"/>
      <c r="Q26" s="11">
        <v>0</v>
      </c>
      <c r="R26" s="4"/>
      <c r="S26" s="11">
        <v>0</v>
      </c>
      <c r="T26" s="4"/>
      <c r="U26" s="11">
        <v>900</v>
      </c>
      <c r="V26" s="4"/>
      <c r="W26" s="11">
        <v>677831833</v>
      </c>
      <c r="X26" s="4"/>
      <c r="Y26" s="11">
        <v>0</v>
      </c>
      <c r="Z26" s="4"/>
      <c r="AA26" s="11">
        <v>0</v>
      </c>
      <c r="AB26" s="4"/>
      <c r="AC26" s="11">
        <v>900</v>
      </c>
      <c r="AD26" s="4"/>
      <c r="AE26" s="11">
        <v>759000</v>
      </c>
      <c r="AF26" s="4"/>
      <c r="AG26" s="11">
        <v>677831833</v>
      </c>
      <c r="AH26" s="4"/>
      <c r="AI26" s="11">
        <v>682976188</v>
      </c>
      <c r="AJ26" s="4"/>
      <c r="AK26" s="9">
        <v>1.1947356545416332E-4</v>
      </c>
      <c r="AL26" s="4"/>
    </row>
    <row r="27" spans="1:38">
      <c r="A27" s="1" t="s">
        <v>127</v>
      </c>
      <c r="C27" s="4" t="s">
        <v>76</v>
      </c>
      <c r="D27" s="4"/>
      <c r="E27" s="4" t="s">
        <v>76</v>
      </c>
      <c r="F27" s="4"/>
      <c r="G27" s="4" t="s">
        <v>95</v>
      </c>
      <c r="H27" s="4"/>
      <c r="I27" s="4" t="s">
        <v>128</v>
      </c>
      <c r="J27" s="4"/>
      <c r="K27" s="11">
        <v>0</v>
      </c>
      <c r="L27" s="4"/>
      <c r="M27" s="11">
        <v>0</v>
      </c>
      <c r="N27" s="4"/>
      <c r="O27" s="11">
        <v>0</v>
      </c>
      <c r="P27" s="4"/>
      <c r="Q27" s="11">
        <v>0</v>
      </c>
      <c r="R27" s="4"/>
      <c r="S27" s="11">
        <v>0</v>
      </c>
      <c r="T27" s="4"/>
      <c r="U27" s="11">
        <v>93117</v>
      </c>
      <c r="V27" s="4"/>
      <c r="W27" s="11">
        <v>56580693228</v>
      </c>
      <c r="X27" s="4"/>
      <c r="Y27" s="11">
        <v>16408</v>
      </c>
      <c r="Z27" s="4"/>
      <c r="AA27" s="11">
        <v>9998535281</v>
      </c>
      <c r="AB27" s="4"/>
      <c r="AC27" s="11">
        <v>76709</v>
      </c>
      <c r="AD27" s="4"/>
      <c r="AE27" s="11">
        <v>608500</v>
      </c>
      <c r="AF27" s="4"/>
      <c r="AG27" s="11">
        <v>46610698335</v>
      </c>
      <c r="AH27" s="4"/>
      <c r="AI27" s="11">
        <v>46668966216</v>
      </c>
      <c r="AJ27" s="4"/>
      <c r="AK27" s="9">
        <v>8.1638392199486348E-3</v>
      </c>
      <c r="AL27" s="4"/>
    </row>
    <row r="28" spans="1:38" ht="24.75" thickBo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2">
        <f>SUM(Q9:Q27)</f>
        <v>1098041955646</v>
      </c>
      <c r="R28" s="4"/>
      <c r="S28" s="12">
        <f>SUM(S9:S27)</f>
        <v>1129627235959</v>
      </c>
      <c r="T28" s="4"/>
      <c r="U28" s="4"/>
      <c r="V28" s="4"/>
      <c r="W28" s="12">
        <f>SUM(W9:W27)</f>
        <v>255044736738</v>
      </c>
      <c r="X28" s="4"/>
      <c r="Y28" s="4"/>
      <c r="Z28" s="4"/>
      <c r="AA28" s="12">
        <f>SUM(AA9:AA27)</f>
        <v>311678813753</v>
      </c>
      <c r="AB28" s="4"/>
      <c r="AC28" s="4"/>
      <c r="AD28" s="4"/>
      <c r="AE28" s="4"/>
      <c r="AF28" s="4"/>
      <c r="AG28" s="12">
        <f>SUM(AG9:AG27)</f>
        <v>1065723340597</v>
      </c>
      <c r="AH28" s="4"/>
      <c r="AI28" s="12">
        <f>SUM(AI9:AI27)</f>
        <v>1080728505679</v>
      </c>
      <c r="AJ28" s="4"/>
      <c r="AK28" s="10">
        <f>SUM(AK9:AK27)</f>
        <v>0.18905269338822117</v>
      </c>
      <c r="AL28" s="4"/>
    </row>
    <row r="29" spans="1:38" ht="24.75" thickTop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13"/>
      <c r="AL29" s="4"/>
    </row>
    <row r="30" spans="1:38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3:38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3:38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Q13" sqref="Q13"/>
    </sheetView>
  </sheetViews>
  <sheetFormatPr defaultRowHeight="24"/>
  <cols>
    <col min="1" max="1" width="25.57031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</row>
    <row r="3" spans="1:19" ht="24.75"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</row>
    <row r="4" spans="1:19" ht="24.75"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</row>
    <row r="6" spans="1:19" ht="24.75">
      <c r="A6" s="16" t="s">
        <v>130</v>
      </c>
      <c r="C6" s="17" t="s">
        <v>131</v>
      </c>
      <c r="D6" s="17" t="s">
        <v>131</v>
      </c>
      <c r="E6" s="17" t="s">
        <v>131</v>
      </c>
      <c r="F6" s="17" t="s">
        <v>131</v>
      </c>
      <c r="G6" s="17" t="s">
        <v>131</v>
      </c>
      <c r="H6" s="17" t="s">
        <v>131</v>
      </c>
      <c r="I6" s="17" t="s">
        <v>131</v>
      </c>
      <c r="K6" s="17" t="s">
        <v>6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130</v>
      </c>
      <c r="C7" s="17" t="s">
        <v>132</v>
      </c>
      <c r="E7" s="17" t="s">
        <v>133</v>
      </c>
      <c r="G7" s="17" t="s">
        <v>134</v>
      </c>
      <c r="I7" s="17" t="s">
        <v>73</v>
      </c>
      <c r="K7" s="17" t="s">
        <v>135</v>
      </c>
      <c r="M7" s="17" t="s">
        <v>136</v>
      </c>
      <c r="O7" s="17" t="s">
        <v>137</v>
      </c>
      <c r="Q7" s="17" t="s">
        <v>135</v>
      </c>
      <c r="S7" s="17" t="s">
        <v>129</v>
      </c>
    </row>
    <row r="8" spans="1:19">
      <c r="A8" s="1" t="s">
        <v>138</v>
      </c>
      <c r="C8" s="1" t="s">
        <v>139</v>
      </c>
      <c r="E8" s="4" t="s">
        <v>140</v>
      </c>
      <c r="F8" s="4"/>
      <c r="G8" s="4" t="s">
        <v>141</v>
      </c>
      <c r="H8" s="4"/>
      <c r="I8" s="11">
        <v>5</v>
      </c>
      <c r="J8" s="4"/>
      <c r="K8" s="11">
        <v>234515558</v>
      </c>
      <c r="L8" s="4"/>
      <c r="M8" s="11">
        <v>56193726349</v>
      </c>
      <c r="N8" s="4"/>
      <c r="O8" s="11">
        <v>55740536980</v>
      </c>
      <c r="P8" s="4"/>
      <c r="Q8" s="11">
        <v>687704927</v>
      </c>
      <c r="R8" s="4"/>
      <c r="S8" s="9">
        <v>1.2030076751238815E-4</v>
      </c>
    </row>
    <row r="9" spans="1:19">
      <c r="A9" s="1" t="s">
        <v>142</v>
      </c>
      <c r="C9" s="1" t="s">
        <v>143</v>
      </c>
      <c r="E9" s="4" t="s">
        <v>140</v>
      </c>
      <c r="F9" s="4"/>
      <c r="G9" s="4" t="s">
        <v>144</v>
      </c>
      <c r="H9" s="4"/>
      <c r="I9" s="11">
        <v>5</v>
      </c>
      <c r="J9" s="4"/>
      <c r="K9" s="11">
        <v>589122505632</v>
      </c>
      <c r="L9" s="4"/>
      <c r="M9" s="11">
        <v>1162119081126</v>
      </c>
      <c r="N9" s="4"/>
      <c r="O9" s="11">
        <v>1407641906298</v>
      </c>
      <c r="P9" s="4"/>
      <c r="Q9" s="11">
        <v>343599680460</v>
      </c>
      <c r="R9" s="4"/>
      <c r="S9" s="9">
        <v>6.0106164218813748E-2</v>
      </c>
    </row>
    <row r="10" spans="1:19" ht="24.75" thickBot="1">
      <c r="E10" s="4"/>
      <c r="F10" s="4"/>
      <c r="G10" s="4"/>
      <c r="H10" s="4"/>
      <c r="I10" s="4"/>
      <c r="J10" s="4"/>
      <c r="K10" s="12">
        <f>SUM(K8:K9)</f>
        <v>589357021190</v>
      </c>
      <c r="L10" s="4"/>
      <c r="M10" s="12">
        <f>SUM(M8:M9)</f>
        <v>1218312807475</v>
      </c>
      <c r="N10" s="4"/>
      <c r="O10" s="12">
        <f>SUM(O8:O9)</f>
        <v>1463382443278</v>
      </c>
      <c r="P10" s="4"/>
      <c r="Q10" s="12">
        <f>SUM(Q8:Q9)</f>
        <v>344287385387</v>
      </c>
      <c r="R10" s="4"/>
      <c r="S10" s="10">
        <f>SUM(S8:S9)</f>
        <v>6.0226464986326139E-2</v>
      </c>
    </row>
    <row r="11" spans="1:19" ht="24.75" thickTop="1"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</sheetData>
  <mergeCells count="17">
    <mergeCell ref="A6:A7"/>
    <mergeCell ref="C7"/>
    <mergeCell ref="E7"/>
    <mergeCell ref="G7"/>
    <mergeCell ref="I7"/>
    <mergeCell ref="C6:I6"/>
    <mergeCell ref="Q7"/>
    <mergeCell ref="S7"/>
    <mergeCell ref="Q6:S6"/>
    <mergeCell ref="D2:H2"/>
    <mergeCell ref="D3:H3"/>
    <mergeCell ref="D4:H4"/>
    <mergeCell ref="K7"/>
    <mergeCell ref="K6"/>
    <mergeCell ref="M7"/>
    <mergeCell ref="O7"/>
    <mergeCell ref="M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7"/>
  <sheetViews>
    <sheetView rightToLeft="1" workbookViewId="0">
      <selection activeCell="S16" sqref="S16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1" ht="24.75">
      <c r="A3" s="16" t="s">
        <v>145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1" ht="24.75">
      <c r="A6" s="17" t="s">
        <v>146</v>
      </c>
      <c r="B6" s="17" t="s">
        <v>146</v>
      </c>
      <c r="C6" s="17" t="s">
        <v>146</v>
      </c>
      <c r="D6" s="17" t="s">
        <v>146</v>
      </c>
      <c r="E6" s="17" t="s">
        <v>146</v>
      </c>
      <c r="F6" s="17" t="s">
        <v>146</v>
      </c>
      <c r="G6" s="17" t="s">
        <v>146</v>
      </c>
      <c r="I6" s="17" t="s">
        <v>147</v>
      </c>
      <c r="J6" s="17" t="s">
        <v>147</v>
      </c>
      <c r="K6" s="17" t="s">
        <v>147</v>
      </c>
      <c r="L6" s="17" t="s">
        <v>147</v>
      </c>
      <c r="M6" s="17" t="s">
        <v>147</v>
      </c>
      <c r="O6" s="17" t="s">
        <v>148</v>
      </c>
      <c r="P6" s="17" t="s">
        <v>148</v>
      </c>
      <c r="Q6" s="17" t="s">
        <v>148</v>
      </c>
      <c r="R6" s="17" t="s">
        <v>148</v>
      </c>
      <c r="S6" s="17" t="s">
        <v>148</v>
      </c>
    </row>
    <row r="7" spans="1:21" ht="24.75">
      <c r="A7" s="17" t="s">
        <v>149</v>
      </c>
      <c r="C7" s="17" t="s">
        <v>150</v>
      </c>
      <c r="E7" s="17" t="s">
        <v>72</v>
      </c>
      <c r="G7" s="17" t="s">
        <v>73</v>
      </c>
      <c r="I7" s="17" t="s">
        <v>151</v>
      </c>
      <c r="K7" s="17" t="s">
        <v>152</v>
      </c>
      <c r="M7" s="17" t="s">
        <v>153</v>
      </c>
      <c r="O7" s="17" t="s">
        <v>151</v>
      </c>
      <c r="Q7" s="17" t="s">
        <v>152</v>
      </c>
      <c r="S7" s="17" t="s">
        <v>153</v>
      </c>
    </row>
    <row r="8" spans="1:21">
      <c r="A8" s="1" t="s">
        <v>154</v>
      </c>
      <c r="C8" s="4" t="s">
        <v>236</v>
      </c>
      <c r="D8" s="4"/>
      <c r="E8" s="4" t="s">
        <v>156</v>
      </c>
      <c r="F8" s="4"/>
      <c r="G8" s="11">
        <v>18</v>
      </c>
      <c r="H8" s="4"/>
      <c r="I8" s="11">
        <v>0</v>
      </c>
      <c r="J8" s="4"/>
      <c r="K8" s="11">
        <v>0</v>
      </c>
      <c r="L8" s="4"/>
      <c r="M8" s="11">
        <v>0</v>
      </c>
      <c r="N8" s="4"/>
      <c r="O8" s="11">
        <v>685331507</v>
      </c>
      <c r="P8" s="4"/>
      <c r="Q8" s="11">
        <v>0</v>
      </c>
      <c r="R8" s="4"/>
      <c r="S8" s="11">
        <v>685331507</v>
      </c>
      <c r="T8" s="4"/>
      <c r="U8" s="4"/>
    </row>
    <row r="9" spans="1:21">
      <c r="A9" s="1" t="s">
        <v>109</v>
      </c>
      <c r="C9" s="4" t="s">
        <v>236</v>
      </c>
      <c r="D9" s="4"/>
      <c r="E9" s="4" t="s">
        <v>111</v>
      </c>
      <c r="F9" s="4"/>
      <c r="G9" s="11">
        <v>15</v>
      </c>
      <c r="H9" s="4"/>
      <c r="I9" s="11">
        <v>41054553</v>
      </c>
      <c r="J9" s="4"/>
      <c r="K9" s="11">
        <v>0</v>
      </c>
      <c r="L9" s="4"/>
      <c r="M9" s="11">
        <v>41054553</v>
      </c>
      <c r="N9" s="4"/>
      <c r="O9" s="11">
        <v>4120107956</v>
      </c>
      <c r="P9" s="4"/>
      <c r="Q9" s="11">
        <v>0</v>
      </c>
      <c r="R9" s="4"/>
      <c r="S9" s="11">
        <v>4120107956</v>
      </c>
      <c r="T9" s="4"/>
      <c r="U9" s="4"/>
    </row>
    <row r="10" spans="1:21">
      <c r="A10" s="1" t="s">
        <v>112</v>
      </c>
      <c r="C10" s="4" t="s">
        <v>236</v>
      </c>
      <c r="D10" s="4"/>
      <c r="E10" s="4" t="s">
        <v>114</v>
      </c>
      <c r="F10" s="4"/>
      <c r="G10" s="11">
        <v>17</v>
      </c>
      <c r="H10" s="4"/>
      <c r="I10" s="11">
        <v>2457524744</v>
      </c>
      <c r="J10" s="4"/>
      <c r="K10" s="11">
        <v>0</v>
      </c>
      <c r="L10" s="4"/>
      <c r="M10" s="11">
        <v>2457524744</v>
      </c>
      <c r="N10" s="4"/>
      <c r="O10" s="11">
        <v>6501948818</v>
      </c>
      <c r="P10" s="4"/>
      <c r="Q10" s="11">
        <v>0</v>
      </c>
      <c r="R10" s="4"/>
      <c r="S10" s="11">
        <v>6501948818</v>
      </c>
      <c r="T10" s="4"/>
      <c r="U10" s="4"/>
    </row>
    <row r="11" spans="1:21">
      <c r="A11" s="1" t="s">
        <v>157</v>
      </c>
      <c r="C11" s="4" t="s">
        <v>236</v>
      </c>
      <c r="D11" s="4"/>
      <c r="E11" s="4" t="s">
        <v>158</v>
      </c>
      <c r="F11" s="4"/>
      <c r="G11" s="11">
        <v>17</v>
      </c>
      <c r="H11" s="4"/>
      <c r="I11" s="11">
        <v>0</v>
      </c>
      <c r="J11" s="4"/>
      <c r="K11" s="11">
        <v>0</v>
      </c>
      <c r="L11" s="4"/>
      <c r="M11" s="11">
        <v>0</v>
      </c>
      <c r="N11" s="4"/>
      <c r="O11" s="11">
        <v>5936294632</v>
      </c>
      <c r="P11" s="4"/>
      <c r="Q11" s="11">
        <v>0</v>
      </c>
      <c r="R11" s="4"/>
      <c r="S11" s="11">
        <v>5936294632</v>
      </c>
      <c r="T11" s="4"/>
      <c r="U11" s="4"/>
    </row>
    <row r="12" spans="1:21">
      <c r="A12" s="1" t="s">
        <v>106</v>
      </c>
      <c r="C12" s="4" t="s">
        <v>236</v>
      </c>
      <c r="D12" s="4"/>
      <c r="E12" s="4" t="s">
        <v>108</v>
      </c>
      <c r="F12" s="4"/>
      <c r="G12" s="11">
        <v>20.5</v>
      </c>
      <c r="H12" s="4"/>
      <c r="I12" s="11">
        <v>7837174405</v>
      </c>
      <c r="J12" s="4"/>
      <c r="K12" s="11">
        <v>0</v>
      </c>
      <c r="L12" s="4"/>
      <c r="M12" s="11">
        <v>7837174405</v>
      </c>
      <c r="N12" s="4"/>
      <c r="O12" s="11">
        <v>7837174405</v>
      </c>
      <c r="P12" s="4"/>
      <c r="Q12" s="11">
        <v>0</v>
      </c>
      <c r="R12" s="4"/>
      <c r="S12" s="11">
        <v>7837174405</v>
      </c>
      <c r="T12" s="4"/>
      <c r="U12" s="4"/>
    </row>
    <row r="13" spans="1:21">
      <c r="A13" s="1" t="s">
        <v>138</v>
      </c>
      <c r="C13" s="11">
        <v>17</v>
      </c>
      <c r="D13" s="4"/>
      <c r="E13" s="4" t="s">
        <v>236</v>
      </c>
      <c r="F13" s="4"/>
      <c r="G13" s="11">
        <v>5</v>
      </c>
      <c r="H13" s="4"/>
      <c r="I13" s="11">
        <v>43827</v>
      </c>
      <c r="J13" s="4"/>
      <c r="K13" s="11">
        <v>0</v>
      </c>
      <c r="L13" s="4"/>
      <c r="M13" s="11">
        <v>43827</v>
      </c>
      <c r="N13" s="4"/>
      <c r="O13" s="11">
        <v>6942381</v>
      </c>
      <c r="P13" s="4"/>
      <c r="Q13" s="11">
        <v>0</v>
      </c>
      <c r="R13" s="4"/>
      <c r="S13" s="11">
        <v>6942381</v>
      </c>
      <c r="T13" s="4"/>
      <c r="U13" s="4"/>
    </row>
    <row r="14" spans="1:21">
      <c r="A14" s="1" t="s">
        <v>142</v>
      </c>
      <c r="C14" s="11">
        <v>17</v>
      </c>
      <c r="D14" s="4"/>
      <c r="E14" s="4" t="s">
        <v>236</v>
      </c>
      <c r="F14" s="4"/>
      <c r="G14" s="11">
        <v>5</v>
      </c>
      <c r="H14" s="4"/>
      <c r="I14" s="11">
        <v>790061191</v>
      </c>
      <c r="J14" s="4"/>
      <c r="K14" s="11">
        <v>0</v>
      </c>
      <c r="L14" s="4"/>
      <c r="M14" s="11">
        <v>790061191</v>
      </c>
      <c r="N14" s="4"/>
      <c r="O14" s="11">
        <v>1512729161</v>
      </c>
      <c r="P14" s="4"/>
      <c r="Q14" s="11">
        <v>0</v>
      </c>
      <c r="R14" s="4"/>
      <c r="S14" s="11">
        <v>1512729161</v>
      </c>
      <c r="T14" s="4"/>
      <c r="U14" s="4"/>
    </row>
    <row r="15" spans="1:21" ht="24.75" thickBot="1">
      <c r="C15" s="4"/>
      <c r="D15" s="4"/>
      <c r="E15" s="4"/>
      <c r="F15" s="4"/>
      <c r="G15" s="4"/>
      <c r="H15" s="4"/>
      <c r="I15" s="12">
        <f>SUM(I8:I14)</f>
        <v>11125858720</v>
      </c>
      <c r="J15" s="4"/>
      <c r="K15" s="12">
        <f>SUM(K8:K14)</f>
        <v>0</v>
      </c>
      <c r="L15" s="4"/>
      <c r="M15" s="12">
        <f>SUM(M8:M14)</f>
        <v>11125858720</v>
      </c>
      <c r="N15" s="4"/>
      <c r="O15" s="12">
        <f>SUM(O8:O14)</f>
        <v>26600528860</v>
      </c>
      <c r="P15" s="4"/>
      <c r="Q15" s="12">
        <f>SUM(Q8:Q14)</f>
        <v>0</v>
      </c>
      <c r="R15" s="4"/>
      <c r="S15" s="12">
        <f>SUM(S8:S14)</f>
        <v>26600528860</v>
      </c>
      <c r="T15" s="4"/>
      <c r="U15" s="4"/>
    </row>
    <row r="16" spans="1:21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3:2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7" sqref="G7:G9"/>
    </sheetView>
  </sheetViews>
  <sheetFormatPr defaultRowHeight="24"/>
  <cols>
    <col min="1" max="1" width="31.425781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145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149</v>
      </c>
      <c r="C6" s="17" t="s">
        <v>135</v>
      </c>
      <c r="E6" s="17" t="s">
        <v>223</v>
      </c>
      <c r="G6" s="17" t="s">
        <v>13</v>
      </c>
    </row>
    <row r="7" spans="1:7">
      <c r="A7" s="1" t="s">
        <v>232</v>
      </c>
      <c r="C7" s="3">
        <v>4976209253</v>
      </c>
      <c r="E7" s="9">
        <f>C7/$C$10</f>
        <v>0.1062711991682784</v>
      </c>
      <c r="G7" s="9">
        <v>8.7049222556776558E-4</v>
      </c>
    </row>
    <row r="8" spans="1:7">
      <c r="A8" s="1" t="s">
        <v>233</v>
      </c>
      <c r="C8" s="3">
        <v>41059253634</v>
      </c>
      <c r="E8" s="9">
        <f t="shared" ref="E8:E9" si="0">C8/$C$10</f>
        <v>0.87685543328169058</v>
      </c>
      <c r="G8" s="9">
        <v>7.1825277553319213E-3</v>
      </c>
    </row>
    <row r="9" spans="1:7">
      <c r="A9" s="1" t="s">
        <v>234</v>
      </c>
      <c r="C9" s="3">
        <v>790105018</v>
      </c>
      <c r="E9" s="9">
        <f t="shared" si="0"/>
        <v>1.6873367550030997E-2</v>
      </c>
      <c r="G9" s="9">
        <v>1.382136965274196E-4</v>
      </c>
    </row>
    <row r="10" spans="1:7" ht="24.75" thickBot="1">
      <c r="C10" s="15">
        <f>SUM(C7:C9)</f>
        <v>46825567905</v>
      </c>
      <c r="E10" s="10">
        <f>SUM(E7:E9)</f>
        <v>1</v>
      </c>
      <c r="G10" s="10">
        <f>SUM(G7:G9)</f>
        <v>8.1912336774271066E-3</v>
      </c>
    </row>
    <row r="11" spans="1:7" ht="24.75" thickTop="1">
      <c r="E11" s="9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32"/>
  <sheetViews>
    <sheetView rightToLeft="1" topLeftCell="A10" workbookViewId="0">
      <selection activeCell="S32" sqref="S32"/>
    </sheetView>
  </sheetViews>
  <sheetFormatPr defaultRowHeight="24"/>
  <cols>
    <col min="1" max="1" width="26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1" ht="24.75">
      <c r="A3" s="16" t="s">
        <v>145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1" ht="24.75">
      <c r="A6" s="16" t="s">
        <v>3</v>
      </c>
      <c r="C6" s="17" t="s">
        <v>159</v>
      </c>
      <c r="D6" s="17" t="s">
        <v>159</v>
      </c>
      <c r="E6" s="17" t="s">
        <v>159</v>
      </c>
      <c r="F6" s="17" t="s">
        <v>159</v>
      </c>
      <c r="G6" s="17" t="s">
        <v>159</v>
      </c>
      <c r="I6" s="17" t="s">
        <v>147</v>
      </c>
      <c r="J6" s="17" t="s">
        <v>147</v>
      </c>
      <c r="K6" s="17" t="s">
        <v>147</v>
      </c>
      <c r="L6" s="17" t="s">
        <v>147</v>
      </c>
      <c r="M6" s="17" t="s">
        <v>147</v>
      </c>
      <c r="O6" s="17" t="s">
        <v>148</v>
      </c>
      <c r="P6" s="17" t="s">
        <v>148</v>
      </c>
      <c r="Q6" s="17" t="s">
        <v>148</v>
      </c>
      <c r="R6" s="17" t="s">
        <v>148</v>
      </c>
      <c r="S6" s="17" t="s">
        <v>148</v>
      </c>
    </row>
    <row r="7" spans="1:21" ht="24.75">
      <c r="A7" s="17" t="s">
        <v>3</v>
      </c>
      <c r="C7" s="17" t="s">
        <v>160</v>
      </c>
      <c r="E7" s="17" t="s">
        <v>161</v>
      </c>
      <c r="G7" s="17" t="s">
        <v>162</v>
      </c>
      <c r="I7" s="17" t="s">
        <v>163</v>
      </c>
      <c r="K7" s="17" t="s">
        <v>152</v>
      </c>
      <c r="M7" s="17" t="s">
        <v>164</v>
      </c>
      <c r="O7" s="17" t="s">
        <v>163</v>
      </c>
      <c r="Q7" s="17" t="s">
        <v>152</v>
      </c>
      <c r="S7" s="17" t="s">
        <v>164</v>
      </c>
    </row>
    <row r="8" spans="1:21">
      <c r="A8" s="1" t="s">
        <v>36</v>
      </c>
      <c r="C8" s="4" t="s">
        <v>165</v>
      </c>
      <c r="D8" s="4"/>
      <c r="E8" s="11">
        <v>3500000</v>
      </c>
      <c r="F8" s="4"/>
      <c r="G8" s="11">
        <v>530</v>
      </c>
      <c r="H8" s="4"/>
      <c r="I8" s="11">
        <v>0</v>
      </c>
      <c r="J8" s="4"/>
      <c r="K8" s="11">
        <v>0</v>
      </c>
      <c r="L8" s="4"/>
      <c r="M8" s="11">
        <v>0</v>
      </c>
      <c r="N8" s="4"/>
      <c r="O8" s="11">
        <v>1855000000</v>
      </c>
      <c r="P8" s="4"/>
      <c r="Q8" s="11">
        <v>107709677</v>
      </c>
      <c r="R8" s="4"/>
      <c r="S8" s="11">
        <f>O8-Q8</f>
        <v>1747290323</v>
      </c>
      <c r="T8" s="4"/>
      <c r="U8" s="4"/>
    </row>
    <row r="9" spans="1:21">
      <c r="A9" s="1" t="s">
        <v>50</v>
      </c>
      <c r="C9" s="4" t="s">
        <v>166</v>
      </c>
      <c r="D9" s="4"/>
      <c r="E9" s="11">
        <v>5768758</v>
      </c>
      <c r="F9" s="4"/>
      <c r="G9" s="11">
        <v>750</v>
      </c>
      <c r="H9" s="4"/>
      <c r="I9" s="11">
        <v>0</v>
      </c>
      <c r="J9" s="4"/>
      <c r="K9" s="11">
        <v>0</v>
      </c>
      <c r="L9" s="4"/>
      <c r="M9" s="11">
        <v>0</v>
      </c>
      <c r="N9" s="4"/>
      <c r="O9" s="11">
        <v>4326568500</v>
      </c>
      <c r="P9" s="4"/>
      <c r="Q9" s="11">
        <v>0</v>
      </c>
      <c r="R9" s="4"/>
      <c r="S9" s="11">
        <f t="shared" ref="S9:S30" si="0">O9-Q9</f>
        <v>4326568500</v>
      </c>
      <c r="T9" s="4"/>
      <c r="U9" s="4"/>
    </row>
    <row r="10" spans="1:21">
      <c r="A10" s="1" t="s">
        <v>25</v>
      </c>
      <c r="C10" s="4" t="s">
        <v>167</v>
      </c>
      <c r="D10" s="4"/>
      <c r="E10" s="11">
        <v>409979</v>
      </c>
      <c r="F10" s="4"/>
      <c r="G10" s="11">
        <v>6452</v>
      </c>
      <c r="H10" s="4"/>
      <c r="I10" s="11">
        <v>0</v>
      </c>
      <c r="J10" s="4"/>
      <c r="K10" s="11">
        <v>0</v>
      </c>
      <c r="L10" s="4"/>
      <c r="M10" s="11">
        <v>0</v>
      </c>
      <c r="N10" s="4"/>
      <c r="O10" s="11">
        <v>2645184508</v>
      </c>
      <c r="P10" s="4"/>
      <c r="Q10" s="11">
        <v>104415178</v>
      </c>
      <c r="R10" s="4"/>
      <c r="S10" s="11">
        <f t="shared" si="0"/>
        <v>2540769330</v>
      </c>
      <c r="T10" s="4"/>
      <c r="U10" s="4"/>
    </row>
    <row r="11" spans="1:21">
      <c r="A11" s="1" t="s">
        <v>55</v>
      </c>
      <c r="C11" s="4" t="s">
        <v>168</v>
      </c>
      <c r="D11" s="4"/>
      <c r="E11" s="11">
        <v>2286616</v>
      </c>
      <c r="F11" s="4"/>
      <c r="G11" s="11">
        <v>3135</v>
      </c>
      <c r="H11" s="4"/>
      <c r="I11" s="11">
        <v>0</v>
      </c>
      <c r="J11" s="4"/>
      <c r="K11" s="11">
        <v>0</v>
      </c>
      <c r="L11" s="4"/>
      <c r="M11" s="11">
        <v>0</v>
      </c>
      <c r="N11" s="4"/>
      <c r="O11" s="11">
        <v>7168541160</v>
      </c>
      <c r="P11" s="4"/>
      <c r="Q11" s="11">
        <v>0</v>
      </c>
      <c r="R11" s="4"/>
      <c r="S11" s="11">
        <f t="shared" si="0"/>
        <v>7168541160</v>
      </c>
      <c r="T11" s="4"/>
      <c r="U11" s="4"/>
    </row>
    <row r="12" spans="1:21">
      <c r="A12" s="1" t="s">
        <v>42</v>
      </c>
      <c r="C12" s="4" t="s">
        <v>169</v>
      </c>
      <c r="D12" s="4"/>
      <c r="E12" s="11">
        <v>763725</v>
      </c>
      <c r="F12" s="4"/>
      <c r="G12" s="11">
        <v>5000</v>
      </c>
      <c r="H12" s="4"/>
      <c r="I12" s="11">
        <v>0</v>
      </c>
      <c r="J12" s="4"/>
      <c r="K12" s="11">
        <v>0</v>
      </c>
      <c r="L12" s="4"/>
      <c r="M12" s="11">
        <v>0</v>
      </c>
      <c r="N12" s="4"/>
      <c r="O12" s="11">
        <v>3818625000</v>
      </c>
      <c r="P12" s="4"/>
      <c r="Q12" s="11">
        <v>0</v>
      </c>
      <c r="R12" s="4"/>
      <c r="S12" s="11">
        <f t="shared" si="0"/>
        <v>3818625000</v>
      </c>
      <c r="T12" s="4"/>
      <c r="U12" s="4"/>
    </row>
    <row r="13" spans="1:21">
      <c r="A13" s="1" t="s">
        <v>40</v>
      </c>
      <c r="C13" s="4" t="s">
        <v>170</v>
      </c>
      <c r="D13" s="4"/>
      <c r="E13" s="11">
        <v>538673</v>
      </c>
      <c r="F13" s="4"/>
      <c r="G13" s="11">
        <v>4200</v>
      </c>
      <c r="H13" s="4"/>
      <c r="I13" s="11">
        <v>0</v>
      </c>
      <c r="J13" s="4"/>
      <c r="K13" s="11">
        <v>0</v>
      </c>
      <c r="L13" s="4"/>
      <c r="M13" s="11">
        <v>0</v>
      </c>
      <c r="N13" s="4"/>
      <c r="O13" s="11">
        <v>2262426600</v>
      </c>
      <c r="P13" s="4"/>
      <c r="Q13" s="11">
        <v>0</v>
      </c>
      <c r="R13" s="4"/>
      <c r="S13" s="11">
        <f t="shared" si="0"/>
        <v>2262426600</v>
      </c>
      <c r="T13" s="4"/>
      <c r="U13" s="4"/>
    </row>
    <row r="14" spans="1:21">
      <c r="A14" s="1" t="s">
        <v>18</v>
      </c>
      <c r="C14" s="4" t="s">
        <v>171</v>
      </c>
      <c r="D14" s="4"/>
      <c r="E14" s="11">
        <v>11063968</v>
      </c>
      <c r="F14" s="4"/>
      <c r="G14" s="11">
        <v>900</v>
      </c>
      <c r="H14" s="4"/>
      <c r="I14" s="11">
        <v>0</v>
      </c>
      <c r="J14" s="4"/>
      <c r="K14" s="11">
        <v>0</v>
      </c>
      <c r="L14" s="4"/>
      <c r="M14" s="11">
        <v>0</v>
      </c>
      <c r="N14" s="4"/>
      <c r="O14" s="11">
        <v>9957571200</v>
      </c>
      <c r="P14" s="4"/>
      <c r="Q14" s="11">
        <v>0</v>
      </c>
      <c r="R14" s="4"/>
      <c r="S14" s="11">
        <f t="shared" si="0"/>
        <v>9957571200</v>
      </c>
      <c r="T14" s="4"/>
      <c r="U14" s="4"/>
    </row>
    <row r="15" spans="1:21">
      <c r="A15" s="1" t="s">
        <v>41</v>
      </c>
      <c r="C15" s="4" t="s">
        <v>172</v>
      </c>
      <c r="D15" s="4"/>
      <c r="E15" s="11">
        <v>800000</v>
      </c>
      <c r="F15" s="4"/>
      <c r="G15" s="11">
        <v>3370</v>
      </c>
      <c r="H15" s="4"/>
      <c r="I15" s="11">
        <v>0</v>
      </c>
      <c r="J15" s="4"/>
      <c r="K15" s="11">
        <v>0</v>
      </c>
      <c r="L15" s="4"/>
      <c r="M15" s="11">
        <v>0</v>
      </c>
      <c r="N15" s="4"/>
      <c r="O15" s="11">
        <v>2696000000</v>
      </c>
      <c r="P15" s="4"/>
      <c r="Q15" s="11">
        <v>0</v>
      </c>
      <c r="R15" s="4"/>
      <c r="S15" s="11">
        <f t="shared" si="0"/>
        <v>2696000000</v>
      </c>
      <c r="T15" s="4"/>
      <c r="U15" s="4"/>
    </row>
    <row r="16" spans="1:21">
      <c r="A16" s="1" t="s">
        <v>38</v>
      </c>
      <c r="C16" s="4" t="s">
        <v>173</v>
      </c>
      <c r="D16" s="4"/>
      <c r="E16" s="11">
        <v>2580629</v>
      </c>
      <c r="F16" s="4"/>
      <c r="G16" s="11">
        <v>2400</v>
      </c>
      <c r="H16" s="4"/>
      <c r="I16" s="11">
        <v>0</v>
      </c>
      <c r="J16" s="4"/>
      <c r="K16" s="11">
        <v>0</v>
      </c>
      <c r="L16" s="4"/>
      <c r="M16" s="11">
        <v>0</v>
      </c>
      <c r="N16" s="4"/>
      <c r="O16" s="11">
        <v>6193509600</v>
      </c>
      <c r="P16" s="4"/>
      <c r="Q16" s="11">
        <v>0</v>
      </c>
      <c r="R16" s="4"/>
      <c r="S16" s="11">
        <f t="shared" si="0"/>
        <v>6193509600</v>
      </c>
      <c r="T16" s="4"/>
      <c r="U16" s="4"/>
    </row>
    <row r="17" spans="1:21">
      <c r="A17" s="1" t="s">
        <v>29</v>
      </c>
      <c r="C17" s="4" t="s">
        <v>174</v>
      </c>
      <c r="D17" s="4"/>
      <c r="E17" s="11">
        <v>1822820</v>
      </c>
      <c r="F17" s="4"/>
      <c r="G17" s="11">
        <v>3860</v>
      </c>
      <c r="H17" s="4"/>
      <c r="I17" s="11">
        <v>0</v>
      </c>
      <c r="J17" s="4"/>
      <c r="K17" s="11">
        <v>0</v>
      </c>
      <c r="L17" s="4"/>
      <c r="M17" s="11">
        <v>0</v>
      </c>
      <c r="N17" s="4"/>
      <c r="O17" s="11">
        <v>7036085200</v>
      </c>
      <c r="P17" s="4"/>
      <c r="Q17" s="11">
        <v>141666145</v>
      </c>
      <c r="R17" s="4"/>
      <c r="S17" s="11">
        <f t="shared" si="0"/>
        <v>6894419055</v>
      </c>
      <c r="T17" s="4"/>
      <c r="U17" s="4"/>
    </row>
    <row r="18" spans="1:21">
      <c r="A18" s="1" t="s">
        <v>54</v>
      </c>
      <c r="C18" s="4" t="s">
        <v>175</v>
      </c>
      <c r="D18" s="4"/>
      <c r="E18" s="11">
        <v>16232265</v>
      </c>
      <c r="F18" s="4"/>
      <c r="G18" s="11">
        <v>600</v>
      </c>
      <c r="H18" s="4"/>
      <c r="I18" s="11">
        <v>0</v>
      </c>
      <c r="J18" s="4"/>
      <c r="K18" s="11">
        <v>0</v>
      </c>
      <c r="L18" s="4"/>
      <c r="M18" s="11">
        <v>0</v>
      </c>
      <c r="N18" s="4"/>
      <c r="O18" s="11">
        <v>9739359000</v>
      </c>
      <c r="P18" s="4"/>
      <c r="Q18" s="11">
        <v>0</v>
      </c>
      <c r="R18" s="4"/>
      <c r="S18" s="11">
        <f t="shared" si="0"/>
        <v>9739359000</v>
      </c>
      <c r="T18" s="4"/>
      <c r="U18" s="4"/>
    </row>
    <row r="19" spans="1:21">
      <c r="A19" s="1" t="s">
        <v>39</v>
      </c>
      <c r="C19" s="4" t="s">
        <v>173</v>
      </c>
      <c r="D19" s="4"/>
      <c r="E19" s="11">
        <v>565843</v>
      </c>
      <c r="F19" s="4"/>
      <c r="G19" s="11">
        <v>6830</v>
      </c>
      <c r="H19" s="4"/>
      <c r="I19" s="11">
        <v>0</v>
      </c>
      <c r="J19" s="4"/>
      <c r="K19" s="11">
        <v>0</v>
      </c>
      <c r="L19" s="4"/>
      <c r="M19" s="11">
        <v>0</v>
      </c>
      <c r="N19" s="4"/>
      <c r="O19" s="11">
        <v>3864707690</v>
      </c>
      <c r="P19" s="4"/>
      <c r="Q19" s="11">
        <v>0</v>
      </c>
      <c r="R19" s="4"/>
      <c r="S19" s="11">
        <f t="shared" si="0"/>
        <v>3864707690</v>
      </c>
      <c r="T19" s="4"/>
      <c r="U19" s="4"/>
    </row>
    <row r="20" spans="1:21">
      <c r="A20" s="1" t="s">
        <v>52</v>
      </c>
      <c r="C20" s="4" t="s">
        <v>176</v>
      </c>
      <c r="D20" s="4"/>
      <c r="E20" s="11">
        <v>4630757</v>
      </c>
      <c r="F20" s="4"/>
      <c r="G20" s="11">
        <v>4290</v>
      </c>
      <c r="H20" s="4"/>
      <c r="I20" s="11">
        <v>0</v>
      </c>
      <c r="J20" s="4"/>
      <c r="K20" s="11">
        <v>0</v>
      </c>
      <c r="L20" s="4"/>
      <c r="M20" s="11">
        <v>0</v>
      </c>
      <c r="N20" s="4"/>
      <c r="O20" s="11">
        <v>19865947530</v>
      </c>
      <c r="P20" s="4"/>
      <c r="Q20" s="11">
        <v>0</v>
      </c>
      <c r="R20" s="4"/>
      <c r="S20" s="11">
        <f t="shared" si="0"/>
        <v>19865947530</v>
      </c>
      <c r="T20" s="4"/>
      <c r="U20" s="4"/>
    </row>
    <row r="21" spans="1:21">
      <c r="A21" s="1" t="s">
        <v>15</v>
      </c>
      <c r="C21" s="4" t="s">
        <v>177</v>
      </c>
      <c r="D21" s="4"/>
      <c r="E21" s="11">
        <v>37818127</v>
      </c>
      <c r="F21" s="4"/>
      <c r="G21" s="11">
        <v>200</v>
      </c>
      <c r="H21" s="4"/>
      <c r="I21" s="11">
        <v>0</v>
      </c>
      <c r="J21" s="4"/>
      <c r="K21" s="11">
        <v>0</v>
      </c>
      <c r="L21" s="4"/>
      <c r="M21" s="11">
        <v>0</v>
      </c>
      <c r="N21" s="4"/>
      <c r="O21" s="11">
        <v>7563625400</v>
      </c>
      <c r="P21" s="4"/>
      <c r="Q21" s="11">
        <v>0</v>
      </c>
      <c r="R21" s="4"/>
      <c r="S21" s="11">
        <f t="shared" si="0"/>
        <v>7563625400</v>
      </c>
      <c r="T21" s="4"/>
      <c r="U21" s="4"/>
    </row>
    <row r="22" spans="1:21">
      <c r="A22" s="1" t="s">
        <v>30</v>
      </c>
      <c r="C22" s="4" t="s">
        <v>178</v>
      </c>
      <c r="D22" s="4"/>
      <c r="E22" s="11">
        <v>47300238</v>
      </c>
      <c r="F22" s="4"/>
      <c r="G22" s="11">
        <v>350</v>
      </c>
      <c r="H22" s="4"/>
      <c r="I22" s="11">
        <v>0</v>
      </c>
      <c r="J22" s="4"/>
      <c r="K22" s="11">
        <v>0</v>
      </c>
      <c r="L22" s="4"/>
      <c r="M22" s="11">
        <v>0</v>
      </c>
      <c r="N22" s="4"/>
      <c r="O22" s="11">
        <v>16555083300</v>
      </c>
      <c r="P22" s="4"/>
      <c r="Q22" s="11">
        <v>212675174</v>
      </c>
      <c r="R22" s="4"/>
      <c r="S22" s="11">
        <f t="shared" si="0"/>
        <v>16342408126</v>
      </c>
      <c r="T22" s="4"/>
      <c r="U22" s="4"/>
    </row>
    <row r="23" spans="1:21">
      <c r="A23" s="1" t="s">
        <v>45</v>
      </c>
      <c r="C23" s="4" t="s">
        <v>166</v>
      </c>
      <c r="D23" s="4"/>
      <c r="E23" s="11">
        <v>5159728</v>
      </c>
      <c r="F23" s="4"/>
      <c r="G23" s="11">
        <v>3300</v>
      </c>
      <c r="H23" s="4"/>
      <c r="I23" s="11">
        <v>0</v>
      </c>
      <c r="J23" s="4"/>
      <c r="K23" s="11">
        <v>0</v>
      </c>
      <c r="L23" s="4"/>
      <c r="M23" s="11">
        <v>0</v>
      </c>
      <c r="N23" s="4"/>
      <c r="O23" s="11">
        <v>17027102400</v>
      </c>
      <c r="P23" s="4"/>
      <c r="Q23" s="11">
        <v>0</v>
      </c>
      <c r="R23" s="4"/>
      <c r="S23" s="11">
        <f t="shared" si="0"/>
        <v>17027102400</v>
      </c>
      <c r="T23" s="4"/>
      <c r="U23" s="4"/>
    </row>
    <row r="24" spans="1:21">
      <c r="A24" s="1" t="s">
        <v>26</v>
      </c>
      <c r="C24" s="4" t="s">
        <v>179</v>
      </c>
      <c r="D24" s="4"/>
      <c r="E24" s="11">
        <v>670256</v>
      </c>
      <c r="F24" s="4"/>
      <c r="G24" s="11">
        <v>2592</v>
      </c>
      <c r="H24" s="4"/>
      <c r="I24" s="11">
        <v>0</v>
      </c>
      <c r="J24" s="4"/>
      <c r="K24" s="11">
        <v>0</v>
      </c>
      <c r="L24" s="4"/>
      <c r="M24" s="11">
        <v>0</v>
      </c>
      <c r="N24" s="4"/>
      <c r="O24" s="11">
        <v>1737303552</v>
      </c>
      <c r="P24" s="4"/>
      <c r="Q24" s="11">
        <v>74049004</v>
      </c>
      <c r="R24" s="4"/>
      <c r="S24" s="11">
        <f t="shared" si="0"/>
        <v>1663254548</v>
      </c>
      <c r="T24" s="4"/>
      <c r="U24" s="4"/>
    </row>
    <row r="25" spans="1:21">
      <c r="A25" s="1" t="s">
        <v>33</v>
      </c>
      <c r="C25" s="4" t="s">
        <v>180</v>
      </c>
      <c r="D25" s="4"/>
      <c r="E25" s="11">
        <v>15314280</v>
      </c>
      <c r="F25" s="4"/>
      <c r="G25" s="11">
        <v>2250</v>
      </c>
      <c r="H25" s="4"/>
      <c r="I25" s="11">
        <v>0</v>
      </c>
      <c r="J25" s="4"/>
      <c r="K25" s="11">
        <v>0</v>
      </c>
      <c r="L25" s="4"/>
      <c r="M25" s="11">
        <v>0</v>
      </c>
      <c r="N25" s="4"/>
      <c r="O25" s="11">
        <v>34457130000</v>
      </c>
      <c r="P25" s="4"/>
      <c r="Q25" s="11">
        <v>1360149868</v>
      </c>
      <c r="R25" s="4"/>
      <c r="S25" s="11">
        <f t="shared" si="0"/>
        <v>33096980132</v>
      </c>
      <c r="T25" s="4"/>
      <c r="U25" s="4"/>
    </row>
    <row r="26" spans="1:21">
      <c r="A26" s="1" t="s">
        <v>32</v>
      </c>
      <c r="C26" s="4" t="s">
        <v>181</v>
      </c>
      <c r="D26" s="4"/>
      <c r="E26" s="11">
        <v>19618983</v>
      </c>
      <c r="F26" s="4"/>
      <c r="G26" s="11">
        <v>550</v>
      </c>
      <c r="H26" s="4"/>
      <c r="I26" s="11">
        <v>0</v>
      </c>
      <c r="J26" s="4"/>
      <c r="K26" s="11">
        <v>0</v>
      </c>
      <c r="L26" s="4"/>
      <c r="M26" s="11">
        <v>0</v>
      </c>
      <c r="N26" s="4"/>
      <c r="O26" s="11">
        <v>10790440650</v>
      </c>
      <c r="P26" s="4"/>
      <c r="Q26" s="11">
        <v>0</v>
      </c>
      <c r="R26" s="4"/>
      <c r="S26" s="11">
        <f t="shared" si="0"/>
        <v>10790440650</v>
      </c>
      <c r="T26" s="4"/>
      <c r="U26" s="4"/>
    </row>
    <row r="27" spans="1:21">
      <c r="A27" s="1" t="s">
        <v>28</v>
      </c>
      <c r="C27" s="4" t="s">
        <v>4</v>
      </c>
      <c r="D27" s="4"/>
      <c r="E27" s="11">
        <v>211095869</v>
      </c>
      <c r="F27" s="4"/>
      <c r="G27" s="11">
        <v>188</v>
      </c>
      <c r="H27" s="4"/>
      <c r="I27" s="11">
        <v>0</v>
      </c>
      <c r="J27" s="4"/>
      <c r="K27" s="11">
        <v>0</v>
      </c>
      <c r="L27" s="4"/>
      <c r="M27" s="11">
        <v>0</v>
      </c>
      <c r="N27" s="4"/>
      <c r="O27" s="11">
        <v>39686023372</v>
      </c>
      <c r="P27" s="4"/>
      <c r="Q27" s="11">
        <v>0</v>
      </c>
      <c r="R27" s="4"/>
      <c r="S27" s="11">
        <f t="shared" si="0"/>
        <v>39686023372</v>
      </c>
      <c r="T27" s="4"/>
      <c r="U27" s="4"/>
    </row>
    <row r="28" spans="1:21">
      <c r="A28" s="1" t="s">
        <v>31</v>
      </c>
      <c r="C28" s="4" t="s">
        <v>182</v>
      </c>
      <c r="D28" s="4"/>
      <c r="E28" s="11">
        <v>514938</v>
      </c>
      <c r="F28" s="4"/>
      <c r="G28" s="11">
        <v>2400</v>
      </c>
      <c r="H28" s="4"/>
      <c r="I28" s="11">
        <v>0</v>
      </c>
      <c r="J28" s="4"/>
      <c r="K28" s="11">
        <v>0</v>
      </c>
      <c r="L28" s="4"/>
      <c r="M28" s="11">
        <v>0</v>
      </c>
      <c r="N28" s="4"/>
      <c r="O28" s="11">
        <v>1235851200</v>
      </c>
      <c r="P28" s="4"/>
      <c r="Q28" s="11">
        <v>0</v>
      </c>
      <c r="R28" s="4"/>
      <c r="S28" s="11">
        <f t="shared" si="0"/>
        <v>1235851200</v>
      </c>
      <c r="T28" s="4"/>
      <c r="U28" s="4"/>
    </row>
    <row r="29" spans="1:21">
      <c r="A29" s="1" t="s">
        <v>44</v>
      </c>
      <c r="C29" s="4" t="s">
        <v>183</v>
      </c>
      <c r="D29" s="4"/>
      <c r="E29" s="11">
        <v>1692203</v>
      </c>
      <c r="F29" s="4"/>
      <c r="G29" s="11">
        <v>4327</v>
      </c>
      <c r="H29" s="4"/>
      <c r="I29" s="11">
        <v>0</v>
      </c>
      <c r="J29" s="4"/>
      <c r="K29" s="11">
        <v>0</v>
      </c>
      <c r="L29" s="4"/>
      <c r="M29" s="11">
        <v>0</v>
      </c>
      <c r="N29" s="4"/>
      <c r="O29" s="11">
        <v>7322162381</v>
      </c>
      <c r="P29" s="4"/>
      <c r="Q29" s="11">
        <v>142607595</v>
      </c>
      <c r="R29" s="4"/>
      <c r="S29" s="11">
        <f t="shared" si="0"/>
        <v>7179554786</v>
      </c>
      <c r="T29" s="4"/>
      <c r="U29" s="4"/>
    </row>
    <row r="30" spans="1:21">
      <c r="A30" s="1" t="s">
        <v>184</v>
      </c>
      <c r="C30" s="4" t="s">
        <v>185</v>
      </c>
      <c r="D30" s="4"/>
      <c r="E30" s="11">
        <v>100000</v>
      </c>
      <c r="F30" s="4"/>
      <c r="G30" s="11">
        <v>4332</v>
      </c>
      <c r="H30" s="4"/>
      <c r="I30" s="11">
        <v>0</v>
      </c>
      <c r="J30" s="4"/>
      <c r="K30" s="11">
        <v>0</v>
      </c>
      <c r="L30" s="4"/>
      <c r="M30" s="11">
        <v>0</v>
      </c>
      <c r="N30" s="4"/>
      <c r="O30" s="11">
        <v>433200000</v>
      </c>
      <c r="P30" s="4"/>
      <c r="Q30" s="11">
        <v>0</v>
      </c>
      <c r="R30" s="4"/>
      <c r="S30" s="11">
        <f t="shared" si="0"/>
        <v>433200000</v>
      </c>
      <c r="T30" s="4"/>
      <c r="U30" s="4"/>
    </row>
    <row r="31" spans="1:21" ht="24.75" thickBot="1">
      <c r="C31" s="4"/>
      <c r="D31" s="4"/>
      <c r="E31" s="4"/>
      <c r="F31" s="4"/>
      <c r="G31" s="4"/>
      <c r="H31" s="4"/>
      <c r="I31" s="12">
        <f>SUM(I8:I30)</f>
        <v>0</v>
      </c>
      <c r="J31" s="4"/>
      <c r="K31" s="12">
        <f>SUM(K8:K30)</f>
        <v>0</v>
      </c>
      <c r="L31" s="4"/>
      <c r="M31" s="12">
        <f>SUM(M8:M30)</f>
        <v>0</v>
      </c>
      <c r="N31" s="4"/>
      <c r="O31" s="12">
        <f>SUM(O8:O30)</f>
        <v>218237448243</v>
      </c>
      <c r="P31" s="4"/>
      <c r="Q31" s="12">
        <f>SUM(Q8:Q30)</f>
        <v>2143272641</v>
      </c>
      <c r="R31" s="4"/>
      <c r="S31" s="12">
        <f>SUM(S8:S30)</f>
        <v>216094175602</v>
      </c>
      <c r="T31" s="4"/>
      <c r="U31" s="4"/>
    </row>
    <row r="32" spans="1:21" ht="24.75" thickTop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1"/>
  <sheetViews>
    <sheetView rightToLeft="1" topLeftCell="A64" workbookViewId="0">
      <selection activeCell="Q71" sqref="Q71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147</v>
      </c>
      <c r="D6" s="17" t="s">
        <v>147</v>
      </c>
      <c r="E6" s="17" t="s">
        <v>147</v>
      </c>
      <c r="F6" s="17" t="s">
        <v>147</v>
      </c>
      <c r="G6" s="17" t="s">
        <v>147</v>
      </c>
      <c r="H6" s="17" t="s">
        <v>147</v>
      </c>
      <c r="I6" s="17" t="s">
        <v>147</v>
      </c>
      <c r="K6" s="17" t="s">
        <v>148</v>
      </c>
      <c r="L6" s="17" t="s">
        <v>148</v>
      </c>
      <c r="M6" s="17" t="s">
        <v>148</v>
      </c>
      <c r="N6" s="17" t="s">
        <v>148</v>
      </c>
      <c r="O6" s="17" t="s">
        <v>148</v>
      </c>
      <c r="P6" s="17" t="s">
        <v>148</v>
      </c>
      <c r="Q6" s="17" t="s">
        <v>148</v>
      </c>
    </row>
    <row r="7" spans="1:17" ht="24.75">
      <c r="A7" s="17" t="s">
        <v>3</v>
      </c>
      <c r="C7" s="17" t="s">
        <v>7</v>
      </c>
      <c r="E7" s="17" t="s">
        <v>186</v>
      </c>
      <c r="G7" s="17" t="s">
        <v>187</v>
      </c>
      <c r="I7" s="17" t="s">
        <v>188</v>
      </c>
      <c r="K7" s="17" t="s">
        <v>7</v>
      </c>
      <c r="M7" s="17" t="s">
        <v>186</v>
      </c>
      <c r="O7" s="17" t="s">
        <v>187</v>
      </c>
      <c r="Q7" s="17" t="s">
        <v>188</v>
      </c>
    </row>
    <row r="8" spans="1:17">
      <c r="A8" s="1" t="s">
        <v>50</v>
      </c>
      <c r="C8" s="7">
        <v>11748352</v>
      </c>
      <c r="D8" s="7"/>
      <c r="E8" s="7">
        <v>88172292257</v>
      </c>
      <c r="F8" s="7"/>
      <c r="G8" s="7">
        <v>86303740368</v>
      </c>
      <c r="H8" s="7"/>
      <c r="I8" s="7">
        <f>E8-G8</f>
        <v>1868551889</v>
      </c>
      <c r="J8" s="7"/>
      <c r="K8" s="7">
        <v>11748352</v>
      </c>
      <c r="L8" s="7"/>
      <c r="M8" s="7">
        <v>88172292257</v>
      </c>
      <c r="N8" s="7"/>
      <c r="O8" s="7">
        <v>91941395010</v>
      </c>
      <c r="P8" s="7"/>
      <c r="Q8" s="7">
        <f>M8-O8</f>
        <v>-3769102753</v>
      </c>
    </row>
    <row r="9" spans="1:17">
      <c r="A9" s="1" t="s">
        <v>43</v>
      </c>
      <c r="C9" s="7">
        <v>1988891</v>
      </c>
      <c r="D9" s="7"/>
      <c r="E9" s="7">
        <v>63127433156</v>
      </c>
      <c r="F9" s="7"/>
      <c r="G9" s="7">
        <v>65961637403</v>
      </c>
      <c r="H9" s="7"/>
      <c r="I9" s="7">
        <f t="shared" ref="I9:I69" si="0">E9-G9</f>
        <v>-2834204247</v>
      </c>
      <c r="J9" s="7"/>
      <c r="K9" s="7">
        <v>1988891</v>
      </c>
      <c r="L9" s="7"/>
      <c r="M9" s="7">
        <v>63127433156</v>
      </c>
      <c r="N9" s="7"/>
      <c r="O9" s="7">
        <v>55777455153</v>
      </c>
      <c r="P9" s="7"/>
      <c r="Q9" s="7">
        <f t="shared" ref="Q9:Q69" si="1">M9-O9</f>
        <v>7349978003</v>
      </c>
    </row>
    <row r="10" spans="1:17">
      <c r="A10" s="1" t="s">
        <v>40</v>
      </c>
      <c r="C10" s="7">
        <v>538673</v>
      </c>
      <c r="D10" s="7"/>
      <c r="E10" s="7">
        <v>19319681675</v>
      </c>
      <c r="F10" s="7"/>
      <c r="G10" s="7">
        <v>17156391376</v>
      </c>
      <c r="H10" s="7"/>
      <c r="I10" s="7">
        <f t="shared" si="0"/>
        <v>2163290299</v>
      </c>
      <c r="J10" s="7"/>
      <c r="K10" s="7">
        <v>538673</v>
      </c>
      <c r="L10" s="7"/>
      <c r="M10" s="7">
        <v>19319681675</v>
      </c>
      <c r="N10" s="7"/>
      <c r="O10" s="7">
        <v>19903341681</v>
      </c>
      <c r="P10" s="7"/>
      <c r="Q10" s="7">
        <f t="shared" si="1"/>
        <v>-583660006</v>
      </c>
    </row>
    <row r="11" spans="1:17">
      <c r="A11" s="1" t="s">
        <v>24</v>
      </c>
      <c r="C11" s="7">
        <v>30000000</v>
      </c>
      <c r="D11" s="7"/>
      <c r="E11" s="7">
        <v>45149751000</v>
      </c>
      <c r="F11" s="7"/>
      <c r="G11" s="7">
        <v>45149751000</v>
      </c>
      <c r="H11" s="7"/>
      <c r="I11" s="7">
        <f t="shared" si="0"/>
        <v>0</v>
      </c>
      <c r="J11" s="7"/>
      <c r="K11" s="7">
        <v>30000000</v>
      </c>
      <c r="L11" s="7"/>
      <c r="M11" s="7">
        <v>45149751000</v>
      </c>
      <c r="N11" s="7"/>
      <c r="O11" s="7">
        <v>45462149760</v>
      </c>
      <c r="P11" s="7"/>
      <c r="Q11" s="7">
        <f t="shared" si="1"/>
        <v>-312398760</v>
      </c>
    </row>
    <row r="12" spans="1:17">
      <c r="A12" s="1" t="s">
        <v>38</v>
      </c>
      <c r="C12" s="7">
        <v>2580629</v>
      </c>
      <c r="D12" s="7"/>
      <c r="E12" s="7">
        <v>64311425634</v>
      </c>
      <c r="F12" s="7"/>
      <c r="G12" s="7">
        <v>55846020584</v>
      </c>
      <c r="H12" s="7"/>
      <c r="I12" s="7">
        <f t="shared" si="0"/>
        <v>8465405050</v>
      </c>
      <c r="J12" s="7"/>
      <c r="K12" s="7">
        <v>2580629</v>
      </c>
      <c r="L12" s="7"/>
      <c r="M12" s="7">
        <v>64311425634</v>
      </c>
      <c r="N12" s="7"/>
      <c r="O12" s="7">
        <v>56650533763</v>
      </c>
      <c r="P12" s="7"/>
      <c r="Q12" s="7">
        <f t="shared" si="1"/>
        <v>7660891871</v>
      </c>
    </row>
    <row r="13" spans="1:17">
      <c r="A13" s="1" t="s">
        <v>34</v>
      </c>
      <c r="C13" s="7">
        <v>1500000</v>
      </c>
      <c r="D13" s="7"/>
      <c r="E13" s="7">
        <v>15268608000</v>
      </c>
      <c r="F13" s="7"/>
      <c r="G13" s="7">
        <v>13717890000</v>
      </c>
      <c r="H13" s="7"/>
      <c r="I13" s="7">
        <f t="shared" si="0"/>
        <v>1550718000</v>
      </c>
      <c r="J13" s="7"/>
      <c r="K13" s="7">
        <v>1500000</v>
      </c>
      <c r="L13" s="7"/>
      <c r="M13" s="7">
        <v>15268608000</v>
      </c>
      <c r="N13" s="7"/>
      <c r="O13" s="7">
        <v>13812806360</v>
      </c>
      <c r="P13" s="7"/>
      <c r="Q13" s="7">
        <f t="shared" si="1"/>
        <v>1455801640</v>
      </c>
    </row>
    <row r="14" spans="1:17">
      <c r="A14" s="1" t="s">
        <v>56</v>
      </c>
      <c r="C14" s="7">
        <v>6810000</v>
      </c>
      <c r="D14" s="7"/>
      <c r="E14" s="7">
        <v>20924464225</v>
      </c>
      <c r="F14" s="7"/>
      <c r="G14" s="7">
        <v>20877077862</v>
      </c>
      <c r="H14" s="7"/>
      <c r="I14" s="7">
        <f t="shared" si="0"/>
        <v>47386363</v>
      </c>
      <c r="J14" s="7"/>
      <c r="K14" s="7">
        <v>6810000</v>
      </c>
      <c r="L14" s="7"/>
      <c r="M14" s="7">
        <v>20924464225</v>
      </c>
      <c r="N14" s="7"/>
      <c r="O14" s="7">
        <v>20039579430</v>
      </c>
      <c r="P14" s="7"/>
      <c r="Q14" s="7">
        <f t="shared" si="1"/>
        <v>884884795</v>
      </c>
    </row>
    <row r="15" spans="1:17">
      <c r="A15" s="1" t="s">
        <v>36</v>
      </c>
      <c r="C15" s="7">
        <v>19993156</v>
      </c>
      <c r="D15" s="7"/>
      <c r="E15" s="7">
        <v>110898017707</v>
      </c>
      <c r="F15" s="7"/>
      <c r="G15" s="7">
        <v>113282921314</v>
      </c>
      <c r="H15" s="7"/>
      <c r="I15" s="7">
        <f t="shared" si="0"/>
        <v>-2384903607</v>
      </c>
      <c r="J15" s="7"/>
      <c r="K15" s="7">
        <v>19993156</v>
      </c>
      <c r="L15" s="7"/>
      <c r="M15" s="7">
        <v>110898017707</v>
      </c>
      <c r="N15" s="7"/>
      <c r="O15" s="7">
        <v>127355303623</v>
      </c>
      <c r="P15" s="7"/>
      <c r="Q15" s="7">
        <f t="shared" si="1"/>
        <v>-16457285916</v>
      </c>
    </row>
    <row r="16" spans="1:17">
      <c r="A16" s="1" t="s">
        <v>18</v>
      </c>
      <c r="C16" s="7">
        <v>9063968</v>
      </c>
      <c r="D16" s="7"/>
      <c r="E16" s="7">
        <v>74062507349</v>
      </c>
      <c r="F16" s="7"/>
      <c r="G16" s="7">
        <v>75143711835</v>
      </c>
      <c r="H16" s="7"/>
      <c r="I16" s="7">
        <f t="shared" si="0"/>
        <v>-1081204486</v>
      </c>
      <c r="J16" s="7"/>
      <c r="K16" s="7">
        <v>9063968</v>
      </c>
      <c r="L16" s="7"/>
      <c r="M16" s="7">
        <v>74062507349</v>
      </c>
      <c r="N16" s="7"/>
      <c r="O16" s="7">
        <v>79184717030</v>
      </c>
      <c r="P16" s="7"/>
      <c r="Q16" s="7">
        <f t="shared" si="1"/>
        <v>-5122209681</v>
      </c>
    </row>
    <row r="17" spans="1:17">
      <c r="A17" s="1" t="s">
        <v>25</v>
      </c>
      <c r="C17" s="7">
        <v>3753557</v>
      </c>
      <c r="D17" s="7"/>
      <c r="E17" s="7">
        <v>71602175814</v>
      </c>
      <c r="F17" s="7"/>
      <c r="G17" s="7">
        <v>69624627446</v>
      </c>
      <c r="H17" s="7"/>
      <c r="I17" s="7">
        <f t="shared" si="0"/>
        <v>1977548368</v>
      </c>
      <c r="J17" s="7"/>
      <c r="K17" s="7">
        <v>3753557</v>
      </c>
      <c r="L17" s="7"/>
      <c r="M17" s="7">
        <v>71602175814</v>
      </c>
      <c r="N17" s="7"/>
      <c r="O17" s="7">
        <v>71816334574</v>
      </c>
      <c r="P17" s="7"/>
      <c r="Q17" s="7">
        <f t="shared" si="1"/>
        <v>-214158760</v>
      </c>
    </row>
    <row r="18" spans="1:17">
      <c r="A18" s="1" t="s">
        <v>21</v>
      </c>
      <c r="C18" s="7">
        <v>17535066</v>
      </c>
      <c r="D18" s="7"/>
      <c r="E18" s="7">
        <v>123583892413</v>
      </c>
      <c r="F18" s="7"/>
      <c r="G18" s="7">
        <v>127136756621</v>
      </c>
      <c r="H18" s="7"/>
      <c r="I18" s="7">
        <f t="shared" si="0"/>
        <v>-3552864208</v>
      </c>
      <c r="J18" s="7"/>
      <c r="K18" s="7">
        <v>17535066</v>
      </c>
      <c r="L18" s="7"/>
      <c r="M18" s="7">
        <v>123583892413</v>
      </c>
      <c r="N18" s="7"/>
      <c r="O18" s="7">
        <v>139673731399</v>
      </c>
      <c r="P18" s="7"/>
      <c r="Q18" s="7">
        <f t="shared" si="1"/>
        <v>-16089838986</v>
      </c>
    </row>
    <row r="19" spans="1:17">
      <c r="A19" s="1" t="s">
        <v>58</v>
      </c>
      <c r="C19" s="7">
        <v>885000</v>
      </c>
      <c r="D19" s="7"/>
      <c r="E19" s="7">
        <v>6070166325</v>
      </c>
      <c r="F19" s="7"/>
      <c r="G19" s="7">
        <v>6006634073</v>
      </c>
      <c r="H19" s="7"/>
      <c r="I19" s="7">
        <f t="shared" si="0"/>
        <v>63532252</v>
      </c>
      <c r="J19" s="7"/>
      <c r="K19" s="7">
        <v>885000</v>
      </c>
      <c r="L19" s="7"/>
      <c r="M19" s="7">
        <v>6070166325</v>
      </c>
      <c r="N19" s="7"/>
      <c r="O19" s="7">
        <v>6006634073</v>
      </c>
      <c r="P19" s="7"/>
      <c r="Q19" s="7">
        <f t="shared" si="1"/>
        <v>63532252</v>
      </c>
    </row>
    <row r="20" spans="1:17">
      <c r="A20" s="1" t="s">
        <v>27</v>
      </c>
      <c r="C20" s="7">
        <v>22306451</v>
      </c>
      <c r="D20" s="7"/>
      <c r="E20" s="7">
        <v>81554970173</v>
      </c>
      <c r="F20" s="7"/>
      <c r="G20" s="7">
        <v>81111495621</v>
      </c>
      <c r="H20" s="7"/>
      <c r="I20" s="7">
        <f t="shared" si="0"/>
        <v>443474552</v>
      </c>
      <c r="J20" s="7"/>
      <c r="K20" s="7">
        <v>22306451</v>
      </c>
      <c r="L20" s="7"/>
      <c r="M20" s="7">
        <v>81554970173</v>
      </c>
      <c r="N20" s="7"/>
      <c r="O20" s="7">
        <v>80484544958</v>
      </c>
      <c r="P20" s="7"/>
      <c r="Q20" s="7">
        <f t="shared" si="1"/>
        <v>1070425215</v>
      </c>
    </row>
    <row r="21" spans="1:17">
      <c r="A21" s="1" t="s">
        <v>28</v>
      </c>
      <c r="C21" s="7">
        <v>211095869</v>
      </c>
      <c r="D21" s="7"/>
      <c r="E21" s="7">
        <v>248450380718</v>
      </c>
      <c r="F21" s="7"/>
      <c r="G21" s="7">
        <v>237328868743</v>
      </c>
      <c r="H21" s="7"/>
      <c r="I21" s="7">
        <f t="shared" si="0"/>
        <v>11121511975</v>
      </c>
      <c r="J21" s="7"/>
      <c r="K21" s="7">
        <v>211095869</v>
      </c>
      <c r="L21" s="7"/>
      <c r="M21" s="7">
        <v>248450380718</v>
      </c>
      <c r="N21" s="7"/>
      <c r="O21" s="7">
        <v>284347329865</v>
      </c>
      <c r="P21" s="7"/>
      <c r="Q21" s="7">
        <f t="shared" si="1"/>
        <v>-35896949147</v>
      </c>
    </row>
    <row r="22" spans="1:17">
      <c r="A22" s="1" t="s">
        <v>26</v>
      </c>
      <c r="C22" s="7">
        <v>670256</v>
      </c>
      <c r="D22" s="7"/>
      <c r="E22" s="7">
        <v>15357476865</v>
      </c>
      <c r="F22" s="7"/>
      <c r="G22" s="7">
        <v>15990431443</v>
      </c>
      <c r="H22" s="7"/>
      <c r="I22" s="7">
        <f t="shared" si="0"/>
        <v>-632954578</v>
      </c>
      <c r="J22" s="7"/>
      <c r="K22" s="7">
        <v>670256</v>
      </c>
      <c r="L22" s="7"/>
      <c r="M22" s="7">
        <v>15357476865</v>
      </c>
      <c r="N22" s="7"/>
      <c r="O22" s="7">
        <v>16521810400</v>
      </c>
      <c r="P22" s="7"/>
      <c r="Q22" s="7">
        <f t="shared" si="1"/>
        <v>-1164333535</v>
      </c>
    </row>
    <row r="23" spans="1:17">
      <c r="A23" s="1" t="s">
        <v>22</v>
      </c>
      <c r="C23" s="7">
        <v>16940436</v>
      </c>
      <c r="D23" s="7"/>
      <c r="E23" s="7">
        <v>79550461276</v>
      </c>
      <c r="F23" s="7"/>
      <c r="G23" s="7">
        <v>86107666916</v>
      </c>
      <c r="H23" s="7"/>
      <c r="I23" s="7">
        <f t="shared" si="0"/>
        <v>-6557205640</v>
      </c>
      <c r="J23" s="7"/>
      <c r="K23" s="7">
        <v>16940436</v>
      </c>
      <c r="L23" s="7"/>
      <c r="M23" s="7">
        <v>79550461276</v>
      </c>
      <c r="N23" s="7"/>
      <c r="O23" s="7">
        <v>67695803540</v>
      </c>
      <c r="P23" s="7"/>
      <c r="Q23" s="7">
        <f t="shared" si="1"/>
        <v>11854657736</v>
      </c>
    </row>
    <row r="24" spans="1:17">
      <c r="A24" s="1" t="s">
        <v>30</v>
      </c>
      <c r="C24" s="7">
        <v>47300238</v>
      </c>
      <c r="D24" s="7"/>
      <c r="E24" s="7">
        <v>108895544468</v>
      </c>
      <c r="F24" s="7"/>
      <c r="G24" s="7">
        <v>109271694880</v>
      </c>
      <c r="H24" s="7"/>
      <c r="I24" s="7">
        <f t="shared" si="0"/>
        <v>-376150412</v>
      </c>
      <c r="J24" s="7"/>
      <c r="K24" s="7">
        <v>47300238</v>
      </c>
      <c r="L24" s="7"/>
      <c r="M24" s="7">
        <v>108895544468</v>
      </c>
      <c r="N24" s="7"/>
      <c r="O24" s="7">
        <v>134075873148</v>
      </c>
      <c r="P24" s="7"/>
      <c r="Q24" s="7">
        <f t="shared" si="1"/>
        <v>-25180328680</v>
      </c>
    </row>
    <row r="25" spans="1:17">
      <c r="A25" s="1" t="s">
        <v>32</v>
      </c>
      <c r="C25" s="7">
        <v>23731737</v>
      </c>
      <c r="D25" s="7"/>
      <c r="E25" s="7">
        <v>71951126152</v>
      </c>
      <c r="F25" s="7"/>
      <c r="G25" s="7">
        <v>72422936816</v>
      </c>
      <c r="H25" s="7"/>
      <c r="I25" s="7">
        <f t="shared" si="0"/>
        <v>-471810664</v>
      </c>
      <c r="J25" s="7"/>
      <c r="K25" s="7">
        <v>23731737</v>
      </c>
      <c r="L25" s="7"/>
      <c r="M25" s="7">
        <v>71951126152</v>
      </c>
      <c r="N25" s="7"/>
      <c r="O25" s="7">
        <v>89024101509</v>
      </c>
      <c r="P25" s="7"/>
      <c r="Q25" s="7">
        <f t="shared" si="1"/>
        <v>-17072975357</v>
      </c>
    </row>
    <row r="26" spans="1:17">
      <c r="A26" s="1" t="s">
        <v>53</v>
      </c>
      <c r="C26" s="7">
        <v>10150001</v>
      </c>
      <c r="D26" s="7"/>
      <c r="E26" s="7">
        <v>51658795489</v>
      </c>
      <c r="F26" s="7"/>
      <c r="G26" s="7">
        <v>54149709092</v>
      </c>
      <c r="H26" s="7"/>
      <c r="I26" s="7">
        <f t="shared" si="0"/>
        <v>-2490913603</v>
      </c>
      <c r="J26" s="7"/>
      <c r="K26" s="7">
        <v>10150001</v>
      </c>
      <c r="L26" s="7"/>
      <c r="M26" s="7">
        <v>51658795489</v>
      </c>
      <c r="N26" s="7"/>
      <c r="O26" s="7">
        <v>62862487274</v>
      </c>
      <c r="P26" s="7"/>
      <c r="Q26" s="7">
        <f t="shared" si="1"/>
        <v>-11203691785</v>
      </c>
    </row>
    <row r="27" spans="1:17">
      <c r="A27" s="1" t="s">
        <v>41</v>
      </c>
      <c r="C27" s="7">
        <v>800000</v>
      </c>
      <c r="D27" s="7"/>
      <c r="E27" s="7">
        <v>23555008800</v>
      </c>
      <c r="F27" s="7"/>
      <c r="G27" s="7">
        <v>21813433200</v>
      </c>
      <c r="H27" s="7"/>
      <c r="I27" s="7">
        <f t="shared" si="0"/>
        <v>1741575600</v>
      </c>
      <c r="J27" s="7"/>
      <c r="K27" s="7">
        <v>800000</v>
      </c>
      <c r="L27" s="7"/>
      <c r="M27" s="7">
        <v>23555008800</v>
      </c>
      <c r="N27" s="7"/>
      <c r="O27" s="7">
        <v>29400022829</v>
      </c>
      <c r="P27" s="7"/>
      <c r="Q27" s="7">
        <f t="shared" si="1"/>
        <v>-5845014029</v>
      </c>
    </row>
    <row r="28" spans="1:17">
      <c r="A28" s="1" t="s">
        <v>49</v>
      </c>
      <c r="C28" s="7">
        <v>12564493</v>
      </c>
      <c r="D28" s="7"/>
      <c r="E28" s="7">
        <v>110908840287</v>
      </c>
      <c r="F28" s="7"/>
      <c r="G28" s="7">
        <v>113656581826</v>
      </c>
      <c r="H28" s="7"/>
      <c r="I28" s="7">
        <f t="shared" si="0"/>
        <v>-2747741539</v>
      </c>
      <c r="J28" s="7"/>
      <c r="K28" s="7">
        <v>12564493</v>
      </c>
      <c r="L28" s="7"/>
      <c r="M28" s="7">
        <v>110908840287</v>
      </c>
      <c r="N28" s="7"/>
      <c r="O28" s="7">
        <v>119867198493</v>
      </c>
      <c r="P28" s="7"/>
      <c r="Q28" s="7">
        <f t="shared" si="1"/>
        <v>-8958358206</v>
      </c>
    </row>
    <row r="29" spans="1:17">
      <c r="A29" s="1" t="s">
        <v>42</v>
      </c>
      <c r="C29" s="7">
        <v>767943</v>
      </c>
      <c r="D29" s="7"/>
      <c r="E29" s="7">
        <v>42680225755</v>
      </c>
      <c r="F29" s="7"/>
      <c r="G29" s="7">
        <v>43649710404</v>
      </c>
      <c r="H29" s="7"/>
      <c r="I29" s="7">
        <f t="shared" si="0"/>
        <v>-969484649</v>
      </c>
      <c r="J29" s="7"/>
      <c r="K29" s="7">
        <v>767943</v>
      </c>
      <c r="L29" s="7"/>
      <c r="M29" s="7">
        <v>42680225755</v>
      </c>
      <c r="N29" s="7"/>
      <c r="O29" s="7">
        <v>48240774574</v>
      </c>
      <c r="P29" s="7"/>
      <c r="Q29" s="7">
        <f t="shared" si="1"/>
        <v>-5560548819</v>
      </c>
    </row>
    <row r="30" spans="1:17">
      <c r="A30" s="1" t="s">
        <v>54</v>
      </c>
      <c r="C30" s="7">
        <v>26849800</v>
      </c>
      <c r="D30" s="7"/>
      <c r="E30" s="7">
        <v>125576655561</v>
      </c>
      <c r="F30" s="7"/>
      <c r="G30" s="7">
        <v>128504526722</v>
      </c>
      <c r="H30" s="7"/>
      <c r="I30" s="7">
        <f t="shared" si="0"/>
        <v>-2927871161</v>
      </c>
      <c r="J30" s="7"/>
      <c r="K30" s="7">
        <v>26849800</v>
      </c>
      <c r="L30" s="7"/>
      <c r="M30" s="7">
        <v>125576655561</v>
      </c>
      <c r="N30" s="7"/>
      <c r="O30" s="7">
        <v>149750252710</v>
      </c>
      <c r="P30" s="7"/>
      <c r="Q30" s="7">
        <f t="shared" si="1"/>
        <v>-24173597149</v>
      </c>
    </row>
    <row r="31" spans="1:17">
      <c r="A31" s="1" t="s">
        <v>20</v>
      </c>
      <c r="C31" s="7">
        <v>1800000</v>
      </c>
      <c r="D31" s="7"/>
      <c r="E31" s="7">
        <v>8821199700</v>
      </c>
      <c r="F31" s="7"/>
      <c r="G31" s="7">
        <v>9680058900</v>
      </c>
      <c r="H31" s="7"/>
      <c r="I31" s="7">
        <f t="shared" si="0"/>
        <v>-858859200</v>
      </c>
      <c r="J31" s="7"/>
      <c r="K31" s="7">
        <v>1800000</v>
      </c>
      <c r="L31" s="7"/>
      <c r="M31" s="7">
        <v>8821199700</v>
      </c>
      <c r="N31" s="7"/>
      <c r="O31" s="7">
        <v>9458580602</v>
      </c>
      <c r="P31" s="7"/>
      <c r="Q31" s="7">
        <f t="shared" si="1"/>
        <v>-637380902</v>
      </c>
    </row>
    <row r="32" spans="1:17">
      <c r="A32" s="1" t="s">
        <v>16</v>
      </c>
      <c r="C32" s="7">
        <v>70863716</v>
      </c>
      <c r="D32" s="7"/>
      <c r="E32" s="7">
        <v>315087409928</v>
      </c>
      <c r="F32" s="7"/>
      <c r="G32" s="7">
        <v>310790443237</v>
      </c>
      <c r="H32" s="7"/>
      <c r="I32" s="7">
        <f t="shared" si="0"/>
        <v>4296966691</v>
      </c>
      <c r="J32" s="7"/>
      <c r="K32" s="7">
        <v>70863716</v>
      </c>
      <c r="L32" s="7"/>
      <c r="M32" s="7">
        <v>315087409928</v>
      </c>
      <c r="N32" s="7"/>
      <c r="O32" s="7">
        <v>326930625203</v>
      </c>
      <c r="P32" s="7"/>
      <c r="Q32" s="7">
        <f t="shared" si="1"/>
        <v>-11843215275</v>
      </c>
    </row>
    <row r="33" spans="1:17">
      <c r="A33" s="1" t="s">
        <v>39</v>
      </c>
      <c r="C33" s="7">
        <v>565843</v>
      </c>
      <c r="D33" s="7"/>
      <c r="E33" s="7">
        <v>24040234247</v>
      </c>
      <c r="F33" s="7"/>
      <c r="G33" s="7">
        <v>23444009439</v>
      </c>
      <c r="H33" s="7"/>
      <c r="I33" s="7">
        <f t="shared" si="0"/>
        <v>596224808</v>
      </c>
      <c r="J33" s="7"/>
      <c r="K33" s="7">
        <v>565843</v>
      </c>
      <c r="L33" s="7"/>
      <c r="M33" s="7">
        <v>24040234247</v>
      </c>
      <c r="N33" s="7"/>
      <c r="O33" s="7">
        <v>29440006095</v>
      </c>
      <c r="P33" s="7"/>
      <c r="Q33" s="7">
        <f t="shared" si="1"/>
        <v>-5399771848</v>
      </c>
    </row>
    <row r="34" spans="1:17">
      <c r="A34" s="1" t="s">
        <v>15</v>
      </c>
      <c r="C34" s="7">
        <v>54025895</v>
      </c>
      <c r="D34" s="7"/>
      <c r="E34" s="7">
        <v>201767584554</v>
      </c>
      <c r="F34" s="7"/>
      <c r="G34" s="7">
        <v>210575112865</v>
      </c>
      <c r="H34" s="7"/>
      <c r="I34" s="7">
        <f t="shared" si="0"/>
        <v>-8807528311</v>
      </c>
      <c r="J34" s="7"/>
      <c r="K34" s="7">
        <v>54025895</v>
      </c>
      <c r="L34" s="7"/>
      <c r="M34" s="7">
        <v>201767584554</v>
      </c>
      <c r="N34" s="7"/>
      <c r="O34" s="7">
        <v>197779286001</v>
      </c>
      <c r="P34" s="7"/>
      <c r="Q34" s="7">
        <f t="shared" si="1"/>
        <v>3988298553</v>
      </c>
    </row>
    <row r="35" spans="1:17">
      <c r="A35" s="1" t="s">
        <v>23</v>
      </c>
      <c r="C35" s="7">
        <v>3270000</v>
      </c>
      <c r="D35" s="7"/>
      <c r="E35" s="7">
        <v>24801646905</v>
      </c>
      <c r="F35" s="7"/>
      <c r="G35" s="7">
        <v>25451982918</v>
      </c>
      <c r="H35" s="7"/>
      <c r="I35" s="7">
        <f t="shared" si="0"/>
        <v>-650336013</v>
      </c>
      <c r="J35" s="7"/>
      <c r="K35" s="7">
        <v>3270000</v>
      </c>
      <c r="L35" s="7"/>
      <c r="M35" s="7">
        <v>24801646905</v>
      </c>
      <c r="N35" s="7"/>
      <c r="O35" s="7">
        <v>25480054171</v>
      </c>
      <c r="P35" s="7"/>
      <c r="Q35" s="7">
        <f t="shared" si="1"/>
        <v>-678407266</v>
      </c>
    </row>
    <row r="36" spans="1:17">
      <c r="A36" s="1" t="s">
        <v>31</v>
      </c>
      <c r="C36" s="7">
        <v>7734554</v>
      </c>
      <c r="D36" s="7"/>
      <c r="E36" s="7">
        <v>124092929135</v>
      </c>
      <c r="F36" s="7"/>
      <c r="G36" s="7">
        <v>123477846463</v>
      </c>
      <c r="H36" s="7"/>
      <c r="I36" s="7">
        <f t="shared" si="0"/>
        <v>615082672</v>
      </c>
      <c r="J36" s="7"/>
      <c r="K36" s="7">
        <v>7734554</v>
      </c>
      <c r="L36" s="7"/>
      <c r="M36" s="7">
        <v>124092929135</v>
      </c>
      <c r="N36" s="7"/>
      <c r="O36" s="7">
        <v>127404367139</v>
      </c>
      <c r="P36" s="7"/>
      <c r="Q36" s="7">
        <f t="shared" si="1"/>
        <v>-3311438004</v>
      </c>
    </row>
    <row r="37" spans="1:17">
      <c r="A37" s="1" t="s">
        <v>35</v>
      </c>
      <c r="C37" s="7">
        <v>5191812</v>
      </c>
      <c r="D37" s="7"/>
      <c r="E37" s="7">
        <v>71427142745</v>
      </c>
      <c r="F37" s="7"/>
      <c r="G37" s="7">
        <v>60836242706</v>
      </c>
      <c r="H37" s="7"/>
      <c r="I37" s="7">
        <f t="shared" si="0"/>
        <v>10590900039</v>
      </c>
      <c r="J37" s="7"/>
      <c r="K37" s="7">
        <v>5191812</v>
      </c>
      <c r="L37" s="7"/>
      <c r="M37" s="7">
        <v>71427142745</v>
      </c>
      <c r="N37" s="7"/>
      <c r="O37" s="7">
        <v>66941704509</v>
      </c>
      <c r="P37" s="7"/>
      <c r="Q37" s="7">
        <f t="shared" si="1"/>
        <v>4485438236</v>
      </c>
    </row>
    <row r="38" spans="1:17">
      <c r="A38" s="1" t="s">
        <v>52</v>
      </c>
      <c r="C38" s="7">
        <v>4630757</v>
      </c>
      <c r="D38" s="7"/>
      <c r="E38" s="7">
        <v>107991165742</v>
      </c>
      <c r="F38" s="7"/>
      <c r="G38" s="7">
        <v>114251523176</v>
      </c>
      <c r="H38" s="7"/>
      <c r="I38" s="7">
        <f t="shared" si="0"/>
        <v>-6260357434</v>
      </c>
      <c r="J38" s="7"/>
      <c r="K38" s="7">
        <v>4630757</v>
      </c>
      <c r="L38" s="7"/>
      <c r="M38" s="7">
        <v>107991165742</v>
      </c>
      <c r="N38" s="7"/>
      <c r="O38" s="7">
        <v>196130206795</v>
      </c>
      <c r="P38" s="7"/>
      <c r="Q38" s="7">
        <f t="shared" si="1"/>
        <v>-88139041053</v>
      </c>
    </row>
    <row r="39" spans="1:17">
      <c r="A39" s="1" t="s">
        <v>19</v>
      </c>
      <c r="C39" s="7">
        <v>548559</v>
      </c>
      <c r="D39" s="7"/>
      <c r="E39" s="7">
        <v>89226632950</v>
      </c>
      <c r="F39" s="7"/>
      <c r="G39" s="7">
        <v>88234712752</v>
      </c>
      <c r="H39" s="7"/>
      <c r="I39" s="7">
        <f t="shared" si="0"/>
        <v>991920198</v>
      </c>
      <c r="J39" s="7"/>
      <c r="K39" s="7">
        <v>548559</v>
      </c>
      <c r="L39" s="7"/>
      <c r="M39" s="7">
        <v>89226632950</v>
      </c>
      <c r="N39" s="7"/>
      <c r="O39" s="7">
        <v>88498099570</v>
      </c>
      <c r="P39" s="7"/>
      <c r="Q39" s="7">
        <f t="shared" si="1"/>
        <v>728533380</v>
      </c>
    </row>
    <row r="40" spans="1:17">
      <c r="A40" s="1" t="s">
        <v>51</v>
      </c>
      <c r="C40" s="7">
        <v>2899542</v>
      </c>
      <c r="D40" s="7"/>
      <c r="E40" s="7">
        <v>113591038066</v>
      </c>
      <c r="F40" s="7"/>
      <c r="G40" s="7">
        <v>111887051400</v>
      </c>
      <c r="H40" s="7"/>
      <c r="I40" s="7">
        <f t="shared" si="0"/>
        <v>1703986666</v>
      </c>
      <c r="J40" s="7"/>
      <c r="K40" s="7">
        <v>2899542</v>
      </c>
      <c r="L40" s="7"/>
      <c r="M40" s="7">
        <v>113591038066</v>
      </c>
      <c r="N40" s="7"/>
      <c r="O40" s="7">
        <v>98374969372</v>
      </c>
      <c r="P40" s="7"/>
      <c r="Q40" s="7">
        <f t="shared" si="1"/>
        <v>15216068694</v>
      </c>
    </row>
    <row r="41" spans="1:17">
      <c r="A41" s="1" t="s">
        <v>55</v>
      </c>
      <c r="C41" s="7">
        <v>3957616</v>
      </c>
      <c r="D41" s="7"/>
      <c r="E41" s="7">
        <v>111570173720</v>
      </c>
      <c r="F41" s="7"/>
      <c r="G41" s="7">
        <v>119084243953</v>
      </c>
      <c r="H41" s="7"/>
      <c r="I41" s="7">
        <f t="shared" si="0"/>
        <v>-7514070233</v>
      </c>
      <c r="J41" s="7"/>
      <c r="K41" s="7">
        <v>3957616</v>
      </c>
      <c r="L41" s="7"/>
      <c r="M41" s="7">
        <v>111570173720</v>
      </c>
      <c r="N41" s="7"/>
      <c r="O41" s="7">
        <v>115549396873</v>
      </c>
      <c r="P41" s="7"/>
      <c r="Q41" s="7">
        <f t="shared" si="1"/>
        <v>-3979223153</v>
      </c>
    </row>
    <row r="42" spans="1:17">
      <c r="A42" s="1" t="s">
        <v>57</v>
      </c>
      <c r="C42" s="7">
        <v>7200000</v>
      </c>
      <c r="D42" s="7"/>
      <c r="E42" s="7">
        <v>34633497240</v>
      </c>
      <c r="F42" s="7"/>
      <c r="G42" s="7">
        <v>34872435432</v>
      </c>
      <c r="H42" s="7"/>
      <c r="I42" s="7">
        <f t="shared" si="0"/>
        <v>-238938192</v>
      </c>
      <c r="J42" s="7"/>
      <c r="K42" s="7">
        <v>7200000</v>
      </c>
      <c r="L42" s="7"/>
      <c r="M42" s="7">
        <v>34633497240</v>
      </c>
      <c r="N42" s="7"/>
      <c r="O42" s="7">
        <v>34872435432</v>
      </c>
      <c r="P42" s="7"/>
      <c r="Q42" s="7">
        <f t="shared" si="1"/>
        <v>-238938192</v>
      </c>
    </row>
    <row r="43" spans="1:17">
      <c r="A43" s="1" t="s">
        <v>45</v>
      </c>
      <c r="C43" s="7">
        <v>6659728</v>
      </c>
      <c r="D43" s="7"/>
      <c r="E43" s="7">
        <v>122405697414</v>
      </c>
      <c r="F43" s="7"/>
      <c r="G43" s="7">
        <v>124987537435</v>
      </c>
      <c r="H43" s="7"/>
      <c r="I43" s="7">
        <f t="shared" si="0"/>
        <v>-2581840021</v>
      </c>
      <c r="J43" s="7"/>
      <c r="K43" s="7">
        <v>6659728</v>
      </c>
      <c r="L43" s="7"/>
      <c r="M43" s="7">
        <v>122405697414</v>
      </c>
      <c r="N43" s="7"/>
      <c r="O43" s="7">
        <v>163590646011</v>
      </c>
      <c r="P43" s="7"/>
      <c r="Q43" s="7">
        <f t="shared" si="1"/>
        <v>-41184948597</v>
      </c>
    </row>
    <row r="44" spans="1:17">
      <c r="A44" s="1" t="s">
        <v>48</v>
      </c>
      <c r="C44" s="7">
        <v>11000000</v>
      </c>
      <c r="D44" s="7"/>
      <c r="E44" s="7">
        <v>87476400000</v>
      </c>
      <c r="F44" s="7"/>
      <c r="G44" s="7">
        <v>81243706500</v>
      </c>
      <c r="H44" s="7"/>
      <c r="I44" s="7">
        <f t="shared" si="0"/>
        <v>6232693500</v>
      </c>
      <c r="J44" s="7"/>
      <c r="K44" s="7">
        <v>11000000</v>
      </c>
      <c r="L44" s="7"/>
      <c r="M44" s="7">
        <v>87476400000</v>
      </c>
      <c r="N44" s="7"/>
      <c r="O44" s="7">
        <v>83586031640</v>
      </c>
      <c r="P44" s="7"/>
      <c r="Q44" s="7">
        <f t="shared" si="1"/>
        <v>3890368360</v>
      </c>
    </row>
    <row r="45" spans="1:17">
      <c r="A45" s="1" t="s">
        <v>46</v>
      </c>
      <c r="C45" s="7">
        <v>7000000</v>
      </c>
      <c r="D45" s="7"/>
      <c r="E45" s="7">
        <v>76472266500</v>
      </c>
      <c r="F45" s="7"/>
      <c r="G45" s="7">
        <v>73132258500</v>
      </c>
      <c r="H45" s="7"/>
      <c r="I45" s="7">
        <f t="shared" si="0"/>
        <v>3340008000</v>
      </c>
      <c r="J45" s="7"/>
      <c r="K45" s="7">
        <v>7000000</v>
      </c>
      <c r="L45" s="7"/>
      <c r="M45" s="7">
        <v>76472266500</v>
      </c>
      <c r="N45" s="7"/>
      <c r="O45" s="7">
        <v>74408987520</v>
      </c>
      <c r="P45" s="7"/>
      <c r="Q45" s="7">
        <f t="shared" si="1"/>
        <v>2063278980</v>
      </c>
    </row>
    <row r="46" spans="1:17">
      <c r="A46" s="1" t="s">
        <v>59</v>
      </c>
      <c r="C46" s="7">
        <v>15414</v>
      </c>
      <c r="D46" s="7"/>
      <c r="E46" s="7">
        <v>49617663139</v>
      </c>
      <c r="F46" s="7"/>
      <c r="G46" s="7">
        <v>49997503046</v>
      </c>
      <c r="H46" s="7"/>
      <c r="I46" s="7">
        <f t="shared" si="0"/>
        <v>-379839907</v>
      </c>
      <c r="J46" s="7"/>
      <c r="K46" s="7">
        <v>15414</v>
      </c>
      <c r="L46" s="7"/>
      <c r="M46" s="7">
        <v>49617663139</v>
      </c>
      <c r="N46" s="7"/>
      <c r="O46" s="7">
        <v>49997503046</v>
      </c>
      <c r="P46" s="7"/>
      <c r="Q46" s="7">
        <f t="shared" si="1"/>
        <v>-379839907</v>
      </c>
    </row>
    <row r="47" spans="1:17">
      <c r="A47" s="1" t="s">
        <v>37</v>
      </c>
      <c r="C47" s="7">
        <v>10288104</v>
      </c>
      <c r="D47" s="7"/>
      <c r="E47" s="7">
        <v>209344433821</v>
      </c>
      <c r="F47" s="7"/>
      <c r="G47" s="7">
        <v>209242164923</v>
      </c>
      <c r="H47" s="7"/>
      <c r="I47" s="7">
        <f t="shared" si="0"/>
        <v>102268898</v>
      </c>
      <c r="J47" s="7"/>
      <c r="K47" s="7">
        <v>10288104</v>
      </c>
      <c r="L47" s="7"/>
      <c r="M47" s="7">
        <v>209344433821</v>
      </c>
      <c r="N47" s="7"/>
      <c r="O47" s="7">
        <v>213527442503</v>
      </c>
      <c r="P47" s="7"/>
      <c r="Q47" s="7">
        <f t="shared" si="1"/>
        <v>-4183008682</v>
      </c>
    </row>
    <row r="48" spans="1:17">
      <c r="A48" s="1" t="s">
        <v>29</v>
      </c>
      <c r="C48" s="7">
        <v>2730930</v>
      </c>
      <c r="D48" s="7"/>
      <c r="E48" s="7">
        <v>79268684221</v>
      </c>
      <c r="F48" s="7"/>
      <c r="G48" s="7">
        <v>79947354463</v>
      </c>
      <c r="H48" s="7"/>
      <c r="I48" s="7">
        <f t="shared" si="0"/>
        <v>-678670242</v>
      </c>
      <c r="J48" s="7"/>
      <c r="K48" s="7">
        <v>2730930</v>
      </c>
      <c r="L48" s="7"/>
      <c r="M48" s="7">
        <v>79268684221</v>
      </c>
      <c r="N48" s="7"/>
      <c r="O48" s="7">
        <v>89934977016</v>
      </c>
      <c r="P48" s="7"/>
      <c r="Q48" s="7">
        <f t="shared" si="1"/>
        <v>-10666292795</v>
      </c>
    </row>
    <row r="49" spans="1:17">
      <c r="A49" s="1" t="s">
        <v>33</v>
      </c>
      <c r="C49" s="7">
        <v>16955948</v>
      </c>
      <c r="D49" s="7"/>
      <c r="E49" s="7">
        <v>129952513443</v>
      </c>
      <c r="F49" s="7"/>
      <c r="G49" s="7">
        <v>131975120656</v>
      </c>
      <c r="H49" s="7"/>
      <c r="I49" s="7">
        <f t="shared" si="0"/>
        <v>-2022607213</v>
      </c>
      <c r="J49" s="7"/>
      <c r="K49" s="7">
        <v>16955948</v>
      </c>
      <c r="L49" s="7"/>
      <c r="M49" s="7">
        <v>129952513443</v>
      </c>
      <c r="N49" s="7"/>
      <c r="O49" s="7">
        <v>143525450236</v>
      </c>
      <c r="P49" s="7"/>
      <c r="Q49" s="7">
        <f t="shared" si="1"/>
        <v>-13572936793</v>
      </c>
    </row>
    <row r="50" spans="1:17">
      <c r="A50" s="1" t="s">
        <v>44</v>
      </c>
      <c r="C50" s="7">
        <v>3292203</v>
      </c>
      <c r="D50" s="7"/>
      <c r="E50" s="7">
        <v>133522667199</v>
      </c>
      <c r="F50" s="7"/>
      <c r="G50" s="7">
        <v>140722418862</v>
      </c>
      <c r="H50" s="7"/>
      <c r="I50" s="7">
        <f t="shared" si="0"/>
        <v>-7199751663</v>
      </c>
      <c r="J50" s="7"/>
      <c r="K50" s="7">
        <v>3292203</v>
      </c>
      <c r="L50" s="7"/>
      <c r="M50" s="7">
        <v>133522667199</v>
      </c>
      <c r="N50" s="7"/>
      <c r="O50" s="7">
        <v>157474867543</v>
      </c>
      <c r="P50" s="7"/>
      <c r="Q50" s="7">
        <f t="shared" si="1"/>
        <v>-23952200344</v>
      </c>
    </row>
    <row r="51" spans="1:17">
      <c r="A51" s="1" t="s">
        <v>17</v>
      </c>
      <c r="C51" s="7">
        <v>5893610</v>
      </c>
      <c r="D51" s="7"/>
      <c r="E51" s="7">
        <v>80086283090</v>
      </c>
      <c r="F51" s="7"/>
      <c r="G51" s="7">
        <v>79851941369</v>
      </c>
      <c r="H51" s="7"/>
      <c r="I51" s="7">
        <f t="shared" si="0"/>
        <v>234341721</v>
      </c>
      <c r="J51" s="7"/>
      <c r="K51" s="7">
        <v>5893610</v>
      </c>
      <c r="L51" s="7"/>
      <c r="M51" s="7">
        <v>80086283090</v>
      </c>
      <c r="N51" s="7"/>
      <c r="O51" s="7">
        <v>79595941689</v>
      </c>
      <c r="P51" s="7"/>
      <c r="Q51" s="7">
        <f t="shared" si="1"/>
        <v>490341401</v>
      </c>
    </row>
    <row r="52" spans="1:17">
      <c r="A52" s="1" t="s">
        <v>47</v>
      </c>
      <c r="C52" s="7">
        <v>10330000</v>
      </c>
      <c r="D52" s="7"/>
      <c r="E52" s="7">
        <v>315018162747</v>
      </c>
      <c r="F52" s="7"/>
      <c r="G52" s="7">
        <v>309452615964</v>
      </c>
      <c r="H52" s="7"/>
      <c r="I52" s="7">
        <f t="shared" si="0"/>
        <v>5565546783</v>
      </c>
      <c r="J52" s="7"/>
      <c r="K52" s="7">
        <v>10330000</v>
      </c>
      <c r="L52" s="7"/>
      <c r="M52" s="7">
        <v>315018162747</v>
      </c>
      <c r="N52" s="7"/>
      <c r="O52" s="7">
        <v>299699668992</v>
      </c>
      <c r="P52" s="7"/>
      <c r="Q52" s="7">
        <f t="shared" si="1"/>
        <v>15318493755</v>
      </c>
    </row>
    <row r="53" spans="1:17">
      <c r="A53" s="1" t="s">
        <v>82</v>
      </c>
      <c r="C53" s="7">
        <v>6700</v>
      </c>
      <c r="D53" s="7"/>
      <c r="E53" s="7">
        <v>5118140168</v>
      </c>
      <c r="F53" s="7"/>
      <c r="G53" s="7">
        <v>5090243003</v>
      </c>
      <c r="H53" s="7"/>
      <c r="I53" s="7">
        <f t="shared" si="0"/>
        <v>27897165</v>
      </c>
      <c r="J53" s="7"/>
      <c r="K53" s="7">
        <v>6700</v>
      </c>
      <c r="L53" s="7"/>
      <c r="M53" s="7">
        <v>5118140168</v>
      </c>
      <c r="N53" s="7"/>
      <c r="O53" s="7">
        <v>5087640964</v>
      </c>
      <c r="P53" s="7"/>
      <c r="Q53" s="7">
        <f t="shared" si="1"/>
        <v>30499204</v>
      </c>
    </row>
    <row r="54" spans="1:17">
      <c r="A54" s="1" t="s">
        <v>124</v>
      </c>
      <c r="C54" s="7">
        <v>900</v>
      </c>
      <c r="D54" s="7"/>
      <c r="E54" s="7">
        <v>682976188</v>
      </c>
      <c r="F54" s="7"/>
      <c r="G54" s="7">
        <v>677831833</v>
      </c>
      <c r="H54" s="7"/>
      <c r="I54" s="7">
        <f t="shared" si="0"/>
        <v>5144355</v>
      </c>
      <c r="J54" s="7"/>
      <c r="K54" s="7">
        <v>900</v>
      </c>
      <c r="L54" s="7"/>
      <c r="M54" s="7">
        <v>682976188</v>
      </c>
      <c r="N54" s="7"/>
      <c r="O54" s="7">
        <v>677831833</v>
      </c>
      <c r="P54" s="7"/>
      <c r="Q54" s="7">
        <f t="shared" si="1"/>
        <v>5144355</v>
      </c>
    </row>
    <row r="55" spans="1:17">
      <c r="A55" s="1" t="s">
        <v>120</v>
      </c>
      <c r="C55" s="7">
        <v>170592</v>
      </c>
      <c r="D55" s="7"/>
      <c r="E55" s="7">
        <v>136459097824</v>
      </c>
      <c r="F55" s="7"/>
      <c r="G55" s="7">
        <v>135462910676</v>
      </c>
      <c r="H55" s="7"/>
      <c r="I55" s="7">
        <f t="shared" si="0"/>
        <v>996187148</v>
      </c>
      <c r="J55" s="7"/>
      <c r="K55" s="7">
        <v>170592</v>
      </c>
      <c r="L55" s="7"/>
      <c r="M55" s="7">
        <v>136459097824</v>
      </c>
      <c r="N55" s="7"/>
      <c r="O55" s="7">
        <v>135462910676</v>
      </c>
      <c r="P55" s="7"/>
      <c r="Q55" s="7">
        <f t="shared" si="1"/>
        <v>996187148</v>
      </c>
    </row>
    <row r="56" spans="1:17">
      <c r="A56" s="1" t="s">
        <v>91</v>
      </c>
      <c r="C56" s="7">
        <v>3000</v>
      </c>
      <c r="D56" s="7"/>
      <c r="E56" s="7">
        <v>2590240433</v>
      </c>
      <c r="F56" s="7"/>
      <c r="G56" s="7">
        <v>2550559760</v>
      </c>
      <c r="H56" s="7"/>
      <c r="I56" s="7">
        <f t="shared" si="0"/>
        <v>39680673</v>
      </c>
      <c r="J56" s="7"/>
      <c r="K56" s="7">
        <v>3000</v>
      </c>
      <c r="L56" s="7"/>
      <c r="M56" s="7">
        <v>2590240433</v>
      </c>
      <c r="N56" s="7"/>
      <c r="O56" s="7">
        <v>2551366346</v>
      </c>
      <c r="P56" s="7"/>
      <c r="Q56" s="7">
        <f t="shared" si="1"/>
        <v>38874087</v>
      </c>
    </row>
    <row r="57" spans="1:17">
      <c r="A57" s="1" t="s">
        <v>100</v>
      </c>
      <c r="C57" s="7">
        <v>9600</v>
      </c>
      <c r="D57" s="7"/>
      <c r="E57" s="7">
        <v>6137127444</v>
      </c>
      <c r="F57" s="7"/>
      <c r="G57" s="7">
        <v>6076946353</v>
      </c>
      <c r="H57" s="7"/>
      <c r="I57" s="7">
        <f t="shared" si="0"/>
        <v>60181091</v>
      </c>
      <c r="J57" s="7"/>
      <c r="K57" s="7">
        <v>9600</v>
      </c>
      <c r="L57" s="7"/>
      <c r="M57" s="7">
        <v>6137127444</v>
      </c>
      <c r="N57" s="7"/>
      <c r="O57" s="7">
        <v>6077972427</v>
      </c>
      <c r="P57" s="7"/>
      <c r="Q57" s="7">
        <f t="shared" si="1"/>
        <v>59155017</v>
      </c>
    </row>
    <row r="58" spans="1:17">
      <c r="A58" s="1" t="s">
        <v>103</v>
      </c>
      <c r="C58" s="7">
        <v>48522</v>
      </c>
      <c r="D58" s="7"/>
      <c r="E58" s="7">
        <v>45248266664</v>
      </c>
      <c r="F58" s="7"/>
      <c r="G58" s="7">
        <v>45248266664</v>
      </c>
      <c r="H58" s="7"/>
      <c r="I58" s="7">
        <f t="shared" si="0"/>
        <v>0</v>
      </c>
      <c r="J58" s="7"/>
      <c r="K58" s="7">
        <v>48522</v>
      </c>
      <c r="L58" s="7"/>
      <c r="M58" s="7">
        <v>45248266664</v>
      </c>
      <c r="N58" s="7"/>
      <c r="O58" s="7">
        <v>40767101884</v>
      </c>
      <c r="P58" s="7"/>
      <c r="Q58" s="7">
        <f t="shared" si="1"/>
        <v>4481164780</v>
      </c>
    </row>
    <row r="59" spans="1:17">
      <c r="A59" s="1" t="s">
        <v>127</v>
      </c>
      <c r="C59" s="7">
        <v>76709</v>
      </c>
      <c r="D59" s="7"/>
      <c r="E59" s="7">
        <v>46668966216</v>
      </c>
      <c r="F59" s="7"/>
      <c r="G59" s="7">
        <v>46610698335</v>
      </c>
      <c r="H59" s="7"/>
      <c r="I59" s="7">
        <f t="shared" si="0"/>
        <v>58267881</v>
      </c>
      <c r="J59" s="7"/>
      <c r="K59" s="7">
        <v>76709</v>
      </c>
      <c r="L59" s="7"/>
      <c r="M59" s="7">
        <v>46668966216</v>
      </c>
      <c r="N59" s="7"/>
      <c r="O59" s="7">
        <v>46610698335</v>
      </c>
      <c r="P59" s="7"/>
      <c r="Q59" s="7">
        <f t="shared" si="1"/>
        <v>58267881</v>
      </c>
    </row>
    <row r="60" spans="1:17">
      <c r="A60" s="1" t="s">
        <v>79</v>
      </c>
      <c r="C60" s="7">
        <v>2000</v>
      </c>
      <c r="D60" s="7"/>
      <c r="E60" s="7">
        <v>1336177773</v>
      </c>
      <c r="F60" s="7"/>
      <c r="G60" s="7">
        <v>1324019977</v>
      </c>
      <c r="H60" s="7"/>
      <c r="I60" s="7">
        <f t="shared" si="0"/>
        <v>12157796</v>
      </c>
      <c r="J60" s="7"/>
      <c r="K60" s="7">
        <v>2000</v>
      </c>
      <c r="L60" s="7"/>
      <c r="M60" s="7">
        <v>1336177773</v>
      </c>
      <c r="N60" s="7"/>
      <c r="O60" s="7">
        <v>1322859723</v>
      </c>
      <c r="P60" s="7"/>
      <c r="Q60" s="7">
        <f t="shared" si="1"/>
        <v>13318050</v>
      </c>
    </row>
    <row r="61" spans="1:17">
      <c r="A61" s="1" t="s">
        <v>94</v>
      </c>
      <c r="C61" s="7">
        <v>23500</v>
      </c>
      <c r="D61" s="7"/>
      <c r="E61" s="7">
        <v>14557490976</v>
      </c>
      <c r="F61" s="7"/>
      <c r="G61" s="7">
        <v>14449410569</v>
      </c>
      <c r="H61" s="7"/>
      <c r="I61" s="7">
        <f t="shared" si="0"/>
        <v>108080407</v>
      </c>
      <c r="J61" s="7"/>
      <c r="K61" s="7">
        <v>23500</v>
      </c>
      <c r="L61" s="7"/>
      <c r="M61" s="7">
        <v>14557490976</v>
      </c>
      <c r="N61" s="7"/>
      <c r="O61" s="7">
        <v>14425526141</v>
      </c>
      <c r="P61" s="7"/>
      <c r="Q61" s="7">
        <f t="shared" si="1"/>
        <v>131964835</v>
      </c>
    </row>
    <row r="62" spans="1:17">
      <c r="A62" s="1" t="s">
        <v>97</v>
      </c>
      <c r="C62" s="7">
        <v>175496</v>
      </c>
      <c r="D62" s="7"/>
      <c r="E62" s="7">
        <v>140767902152</v>
      </c>
      <c r="F62" s="7"/>
      <c r="G62" s="7">
        <v>138364042730</v>
      </c>
      <c r="H62" s="7"/>
      <c r="I62" s="7">
        <f t="shared" si="0"/>
        <v>2403859422</v>
      </c>
      <c r="J62" s="7"/>
      <c r="K62" s="7">
        <v>175496</v>
      </c>
      <c r="L62" s="7"/>
      <c r="M62" s="7">
        <v>140767902152</v>
      </c>
      <c r="N62" s="7"/>
      <c r="O62" s="7">
        <v>135406679634</v>
      </c>
      <c r="P62" s="7"/>
      <c r="Q62" s="7">
        <f t="shared" si="1"/>
        <v>5361222518</v>
      </c>
    </row>
    <row r="63" spans="1:17">
      <c r="A63" s="1" t="s">
        <v>106</v>
      </c>
      <c r="C63" s="7">
        <v>457569</v>
      </c>
      <c r="D63" s="7"/>
      <c r="E63" s="7">
        <v>442617768486</v>
      </c>
      <c r="F63" s="7"/>
      <c r="G63" s="7">
        <v>440956469190</v>
      </c>
      <c r="H63" s="7"/>
      <c r="I63" s="7">
        <f t="shared" si="0"/>
        <v>1661299296</v>
      </c>
      <c r="J63" s="7"/>
      <c r="K63" s="7">
        <v>457569</v>
      </c>
      <c r="L63" s="7"/>
      <c r="M63" s="7">
        <v>442617768486</v>
      </c>
      <c r="N63" s="7"/>
      <c r="O63" s="7">
        <v>441068190300</v>
      </c>
      <c r="P63" s="7"/>
      <c r="Q63" s="7">
        <f t="shared" si="1"/>
        <v>1549578186</v>
      </c>
    </row>
    <row r="64" spans="1:17">
      <c r="A64" s="1" t="s">
        <v>115</v>
      </c>
      <c r="C64" s="7">
        <v>8048</v>
      </c>
      <c r="D64" s="7"/>
      <c r="E64" s="7">
        <v>6787981775</v>
      </c>
      <c r="F64" s="7"/>
      <c r="G64" s="7">
        <v>6762511240</v>
      </c>
      <c r="H64" s="7"/>
      <c r="I64" s="7">
        <f t="shared" si="0"/>
        <v>25470535</v>
      </c>
      <c r="J64" s="7"/>
      <c r="K64" s="7">
        <v>8048</v>
      </c>
      <c r="L64" s="7"/>
      <c r="M64" s="7">
        <v>6787981775</v>
      </c>
      <c r="N64" s="7"/>
      <c r="O64" s="7">
        <v>6762511240</v>
      </c>
      <c r="P64" s="7"/>
      <c r="Q64" s="7">
        <f t="shared" si="1"/>
        <v>25470535</v>
      </c>
    </row>
    <row r="65" spans="1:17">
      <c r="A65" s="1" t="s">
        <v>122</v>
      </c>
      <c r="C65" s="7">
        <v>1100</v>
      </c>
      <c r="D65" s="7"/>
      <c r="E65" s="7">
        <v>911052841</v>
      </c>
      <c r="F65" s="7"/>
      <c r="G65" s="7">
        <v>904374886</v>
      </c>
      <c r="H65" s="7"/>
      <c r="I65" s="7">
        <f t="shared" si="0"/>
        <v>6677955</v>
      </c>
      <c r="J65" s="7"/>
      <c r="K65" s="7">
        <v>1100</v>
      </c>
      <c r="L65" s="7"/>
      <c r="M65" s="7">
        <v>911052841</v>
      </c>
      <c r="N65" s="7"/>
      <c r="O65" s="7">
        <v>904374886</v>
      </c>
      <c r="P65" s="7"/>
      <c r="Q65" s="7">
        <f t="shared" si="1"/>
        <v>6677955</v>
      </c>
    </row>
    <row r="66" spans="1:17">
      <c r="A66" s="1" t="s">
        <v>112</v>
      </c>
      <c r="C66" s="7">
        <v>166574</v>
      </c>
      <c r="D66" s="7"/>
      <c r="E66" s="7">
        <v>164128923239</v>
      </c>
      <c r="F66" s="7"/>
      <c r="G66" s="7">
        <v>163637090710</v>
      </c>
      <c r="H66" s="7"/>
      <c r="I66" s="7">
        <f t="shared" si="0"/>
        <v>491832529</v>
      </c>
      <c r="J66" s="7"/>
      <c r="K66" s="7">
        <v>166574</v>
      </c>
      <c r="L66" s="7"/>
      <c r="M66" s="7">
        <v>164128923239</v>
      </c>
      <c r="N66" s="7"/>
      <c r="O66" s="7">
        <v>162520169558</v>
      </c>
      <c r="P66" s="7"/>
      <c r="Q66" s="7">
        <f t="shared" si="1"/>
        <v>1608753681</v>
      </c>
    </row>
    <row r="67" spans="1:17">
      <c r="A67" s="1" t="s">
        <v>75</v>
      </c>
      <c r="C67" s="7">
        <v>19100</v>
      </c>
      <c r="D67" s="7"/>
      <c r="E67" s="7">
        <v>13228171959</v>
      </c>
      <c r="F67" s="7"/>
      <c r="G67" s="7">
        <v>13089913023</v>
      </c>
      <c r="H67" s="7"/>
      <c r="I67" s="7">
        <f t="shared" si="0"/>
        <v>138258936</v>
      </c>
      <c r="J67" s="7"/>
      <c r="K67" s="7">
        <v>19100</v>
      </c>
      <c r="L67" s="7"/>
      <c r="M67" s="7">
        <v>13228171959</v>
      </c>
      <c r="N67" s="7"/>
      <c r="O67" s="7">
        <v>13083419932</v>
      </c>
      <c r="P67" s="7"/>
      <c r="Q67" s="7">
        <f t="shared" si="1"/>
        <v>144752027</v>
      </c>
    </row>
    <row r="68" spans="1:17">
      <c r="A68" s="1" t="s">
        <v>118</v>
      </c>
      <c r="C68" s="7">
        <v>61888</v>
      </c>
      <c r="D68" s="7"/>
      <c r="E68" s="7">
        <v>50369557502</v>
      </c>
      <c r="F68" s="7"/>
      <c r="G68" s="7">
        <v>50008377574</v>
      </c>
      <c r="H68" s="7"/>
      <c r="I68" s="7">
        <f t="shared" si="0"/>
        <v>361179928</v>
      </c>
      <c r="J68" s="7"/>
      <c r="K68" s="7">
        <v>61888</v>
      </c>
      <c r="L68" s="7"/>
      <c r="M68" s="7">
        <v>50369557502</v>
      </c>
      <c r="N68" s="7"/>
      <c r="O68" s="7">
        <v>50008377574</v>
      </c>
      <c r="P68" s="7"/>
      <c r="Q68" s="7">
        <f t="shared" si="1"/>
        <v>361179928</v>
      </c>
    </row>
    <row r="69" spans="1:17">
      <c r="A69" s="1" t="s">
        <v>109</v>
      </c>
      <c r="C69" s="7">
        <v>3164</v>
      </c>
      <c r="D69" s="7"/>
      <c r="E69" s="7">
        <v>3118664039</v>
      </c>
      <c r="F69" s="7"/>
      <c r="G69" s="7">
        <v>3106801190</v>
      </c>
      <c r="H69" s="7"/>
      <c r="I69" s="7">
        <f t="shared" si="0"/>
        <v>11862849</v>
      </c>
      <c r="J69" s="7"/>
      <c r="K69" s="7">
        <v>3164</v>
      </c>
      <c r="L69" s="7"/>
      <c r="M69" s="7">
        <v>3118664039</v>
      </c>
      <c r="N69" s="7"/>
      <c r="O69" s="7">
        <v>2970928394</v>
      </c>
      <c r="P69" s="7"/>
      <c r="Q69" s="7">
        <f t="shared" si="1"/>
        <v>147735645</v>
      </c>
    </row>
    <row r="70" spans="1:17" ht="24.75" thickBot="1">
      <c r="C70" s="7"/>
      <c r="D70" s="7"/>
      <c r="E70" s="8">
        <f>SUM(E8:E69)</f>
        <v>5253573833284</v>
      </c>
      <c r="F70" s="7"/>
      <c r="G70" s="8">
        <f>SUM(G8:G69)</f>
        <v>5247672968217</v>
      </c>
      <c r="H70" s="7"/>
      <c r="I70" s="8">
        <f>SUM(SUM(I8:I69))</f>
        <v>5900865067</v>
      </c>
      <c r="J70" s="7"/>
      <c r="K70" s="7"/>
      <c r="L70" s="7"/>
      <c r="M70" s="8">
        <f>SUM(M8:M69)</f>
        <v>5253573833284</v>
      </c>
      <c r="N70" s="7"/>
      <c r="O70" s="8">
        <f>SUM(SUM(O8:O69))</f>
        <v>5547803988961</v>
      </c>
      <c r="P70" s="7"/>
      <c r="Q70" s="8">
        <f>SUM(Q8:Q69)</f>
        <v>-294230155677</v>
      </c>
    </row>
    <row r="71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82"/>
  <sheetViews>
    <sheetView rightToLeft="1" topLeftCell="A64" workbookViewId="0">
      <selection activeCell="G81" sqref="G81"/>
    </sheetView>
  </sheetViews>
  <sheetFormatPr defaultRowHeight="24"/>
  <cols>
    <col min="1" max="1" width="40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20" width="13.28515625" style="1" bestFit="1" customWidth="1"/>
    <col min="21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147</v>
      </c>
      <c r="D6" s="17" t="s">
        <v>147</v>
      </c>
      <c r="E6" s="17" t="s">
        <v>147</v>
      </c>
      <c r="F6" s="17" t="s">
        <v>147</v>
      </c>
      <c r="G6" s="17" t="s">
        <v>147</v>
      </c>
      <c r="H6" s="17" t="s">
        <v>147</v>
      </c>
      <c r="I6" s="17" t="s">
        <v>147</v>
      </c>
      <c r="K6" s="17" t="s">
        <v>148</v>
      </c>
      <c r="L6" s="17" t="s">
        <v>148</v>
      </c>
      <c r="M6" s="17" t="s">
        <v>148</v>
      </c>
      <c r="N6" s="17" t="s">
        <v>148</v>
      </c>
      <c r="O6" s="17" t="s">
        <v>148</v>
      </c>
      <c r="P6" s="17" t="s">
        <v>148</v>
      </c>
      <c r="Q6" s="17" t="s">
        <v>148</v>
      </c>
    </row>
    <row r="7" spans="1:17" ht="24.75">
      <c r="A7" s="17" t="s">
        <v>3</v>
      </c>
      <c r="C7" s="17" t="s">
        <v>7</v>
      </c>
      <c r="E7" s="17" t="s">
        <v>186</v>
      </c>
      <c r="G7" s="17" t="s">
        <v>187</v>
      </c>
      <c r="I7" s="17" t="s">
        <v>189</v>
      </c>
      <c r="K7" s="17" t="s">
        <v>7</v>
      </c>
      <c r="M7" s="17" t="s">
        <v>186</v>
      </c>
      <c r="O7" s="17" t="s">
        <v>187</v>
      </c>
      <c r="Q7" s="17" t="s">
        <v>189</v>
      </c>
    </row>
    <row r="8" spans="1:17">
      <c r="A8" s="1" t="s">
        <v>60</v>
      </c>
      <c r="C8" s="7">
        <v>400000</v>
      </c>
      <c r="D8" s="7"/>
      <c r="E8" s="7">
        <v>4472082779</v>
      </c>
      <c r="F8" s="7"/>
      <c r="G8" s="7">
        <v>3835556074</v>
      </c>
      <c r="H8" s="7"/>
      <c r="I8" s="7">
        <f>E8-G8</f>
        <v>636526705</v>
      </c>
      <c r="J8" s="7"/>
      <c r="K8" s="7">
        <v>400000</v>
      </c>
      <c r="L8" s="7"/>
      <c r="M8" s="7">
        <v>4472082779</v>
      </c>
      <c r="N8" s="7"/>
      <c r="O8" s="7">
        <v>3835556074</v>
      </c>
      <c r="P8" s="7"/>
      <c r="Q8" s="7">
        <f>M8-O8</f>
        <v>636526705</v>
      </c>
    </row>
    <row r="9" spans="1:17">
      <c r="A9" s="1" t="s">
        <v>19</v>
      </c>
      <c r="C9" s="7">
        <v>200000</v>
      </c>
      <c r="D9" s="7"/>
      <c r="E9" s="7">
        <v>32805500297</v>
      </c>
      <c r="F9" s="7"/>
      <c r="G9" s="7">
        <v>32265662923</v>
      </c>
      <c r="H9" s="7"/>
      <c r="I9" s="7">
        <f t="shared" ref="I9:I73" si="0">E9-G9</f>
        <v>539837374</v>
      </c>
      <c r="J9" s="7"/>
      <c r="K9" s="7">
        <v>686975</v>
      </c>
      <c r="L9" s="7"/>
      <c r="M9" s="7">
        <v>106220867298</v>
      </c>
      <c r="N9" s="7"/>
      <c r="O9" s="7">
        <v>111475921419</v>
      </c>
      <c r="P9" s="7"/>
      <c r="Q9" s="7">
        <f t="shared" ref="Q9:Q73" si="1">M9-O9</f>
        <v>-5255054121</v>
      </c>
    </row>
    <row r="10" spans="1:17">
      <c r="A10" s="1" t="s">
        <v>43</v>
      </c>
      <c r="C10" s="7">
        <v>378485</v>
      </c>
      <c r="D10" s="7"/>
      <c r="E10" s="7">
        <v>12474270018</v>
      </c>
      <c r="F10" s="7"/>
      <c r="G10" s="7">
        <v>10614422867</v>
      </c>
      <c r="H10" s="7"/>
      <c r="I10" s="7">
        <f t="shared" si="0"/>
        <v>1859847151</v>
      </c>
      <c r="J10" s="7"/>
      <c r="K10" s="7">
        <v>1498284</v>
      </c>
      <c r="L10" s="7"/>
      <c r="M10" s="7">
        <v>48310335699</v>
      </c>
      <c r="N10" s="7"/>
      <c r="O10" s="7">
        <v>41536895320</v>
      </c>
      <c r="P10" s="7"/>
      <c r="Q10" s="7">
        <f t="shared" si="1"/>
        <v>6773440379</v>
      </c>
    </row>
    <row r="11" spans="1:17">
      <c r="A11" s="1" t="s">
        <v>51</v>
      </c>
      <c r="C11" s="7">
        <v>314562</v>
      </c>
      <c r="D11" s="7"/>
      <c r="E11" s="7">
        <v>12395093474</v>
      </c>
      <c r="F11" s="7"/>
      <c r="G11" s="7">
        <v>10672384514</v>
      </c>
      <c r="H11" s="7"/>
      <c r="I11" s="7">
        <f t="shared" si="0"/>
        <v>1722708960</v>
      </c>
      <c r="J11" s="7"/>
      <c r="K11" s="7">
        <v>2532314</v>
      </c>
      <c r="L11" s="7"/>
      <c r="M11" s="7">
        <v>95473872273</v>
      </c>
      <c r="N11" s="7"/>
      <c r="O11" s="7">
        <v>85413950030</v>
      </c>
      <c r="P11" s="7"/>
      <c r="Q11" s="7">
        <f t="shared" si="1"/>
        <v>10059922243</v>
      </c>
    </row>
    <row r="12" spans="1:17">
      <c r="A12" s="1" t="s">
        <v>35</v>
      </c>
      <c r="C12" s="7">
        <v>1200225</v>
      </c>
      <c r="D12" s="7"/>
      <c r="E12" s="7">
        <v>16199811837</v>
      </c>
      <c r="F12" s="7"/>
      <c r="G12" s="7">
        <v>15475349895</v>
      </c>
      <c r="H12" s="7"/>
      <c r="I12" s="7">
        <f t="shared" si="0"/>
        <v>724461942</v>
      </c>
      <c r="J12" s="7"/>
      <c r="K12" s="7">
        <v>1200225</v>
      </c>
      <c r="L12" s="7"/>
      <c r="M12" s="7">
        <v>16199811837</v>
      </c>
      <c r="N12" s="7"/>
      <c r="O12" s="7">
        <v>15475349895</v>
      </c>
      <c r="P12" s="7"/>
      <c r="Q12" s="7">
        <f t="shared" si="1"/>
        <v>724461942</v>
      </c>
    </row>
    <row r="13" spans="1:17">
      <c r="A13" s="1" t="s">
        <v>190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4965</v>
      </c>
      <c r="L13" s="7"/>
      <c r="M13" s="7">
        <v>1857406508</v>
      </c>
      <c r="N13" s="7"/>
      <c r="O13" s="7">
        <v>1897031172</v>
      </c>
      <c r="P13" s="7"/>
      <c r="Q13" s="7">
        <f t="shared" si="1"/>
        <v>-39624664</v>
      </c>
    </row>
    <row r="14" spans="1:17">
      <c r="A14" s="1" t="s">
        <v>25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2546341</v>
      </c>
      <c r="L14" s="7"/>
      <c r="M14" s="7">
        <v>69368307261</v>
      </c>
      <c r="N14" s="7"/>
      <c r="O14" s="7">
        <v>73235823101</v>
      </c>
      <c r="P14" s="7"/>
      <c r="Q14" s="7">
        <f t="shared" si="1"/>
        <v>-3867515840</v>
      </c>
    </row>
    <row r="15" spans="1:17">
      <c r="A15" s="1" t="s">
        <v>191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1429000</v>
      </c>
      <c r="L15" s="7"/>
      <c r="M15" s="7">
        <v>35299361955</v>
      </c>
      <c r="N15" s="7"/>
      <c r="O15" s="7">
        <v>23930308000</v>
      </c>
      <c r="P15" s="7"/>
      <c r="Q15" s="7">
        <f t="shared" si="1"/>
        <v>11369053955</v>
      </c>
    </row>
    <row r="16" spans="1:17">
      <c r="A16" s="1" t="s">
        <v>44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14375</v>
      </c>
      <c r="L16" s="7"/>
      <c r="M16" s="7">
        <v>719188727</v>
      </c>
      <c r="N16" s="7"/>
      <c r="O16" s="7">
        <v>820600577</v>
      </c>
      <c r="P16" s="7"/>
      <c r="Q16" s="7">
        <f t="shared" si="1"/>
        <v>-101411850</v>
      </c>
    </row>
    <row r="17" spans="1:17">
      <c r="A17" s="1" t="s">
        <v>36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2000000</v>
      </c>
      <c r="L17" s="7"/>
      <c r="M17" s="7">
        <v>15884158683</v>
      </c>
      <c r="N17" s="7"/>
      <c r="O17" s="7">
        <v>15776544927</v>
      </c>
      <c r="P17" s="7"/>
      <c r="Q17" s="7">
        <f t="shared" si="1"/>
        <v>107613756</v>
      </c>
    </row>
    <row r="18" spans="1:17">
      <c r="A18" s="1" t="s">
        <v>31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730000</v>
      </c>
      <c r="L18" s="7"/>
      <c r="M18" s="7">
        <v>13631246461</v>
      </c>
      <c r="N18" s="7"/>
      <c r="O18" s="7">
        <v>12181964176</v>
      </c>
      <c r="P18" s="7"/>
      <c r="Q18" s="7">
        <f t="shared" si="1"/>
        <v>1449282285</v>
      </c>
    </row>
    <row r="19" spans="1:17">
      <c r="A19" s="1" t="s">
        <v>192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3753557</v>
      </c>
      <c r="L19" s="7"/>
      <c r="M19" s="7">
        <v>68062777574</v>
      </c>
      <c r="N19" s="7"/>
      <c r="O19" s="7">
        <v>68062777574</v>
      </c>
      <c r="P19" s="7"/>
      <c r="Q19" s="7">
        <f t="shared" si="1"/>
        <v>0</v>
      </c>
    </row>
    <row r="20" spans="1:17">
      <c r="A20" s="1" t="s">
        <v>41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200000</v>
      </c>
      <c r="L20" s="7"/>
      <c r="M20" s="7">
        <v>7372647354</v>
      </c>
      <c r="N20" s="7"/>
      <c r="O20" s="7">
        <v>7350005671</v>
      </c>
      <c r="P20" s="7"/>
      <c r="Q20" s="7">
        <f t="shared" si="1"/>
        <v>22641683</v>
      </c>
    </row>
    <row r="21" spans="1:17">
      <c r="A21" s="1" t="s">
        <v>18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3000000</v>
      </c>
      <c r="L21" s="7"/>
      <c r="M21" s="7">
        <v>25256888788</v>
      </c>
      <c r="N21" s="7"/>
      <c r="O21" s="7">
        <v>26471269384</v>
      </c>
      <c r="P21" s="7"/>
      <c r="Q21" s="7">
        <f t="shared" si="1"/>
        <v>-1214380596</v>
      </c>
    </row>
    <row r="22" spans="1:17">
      <c r="A22" s="1" t="s">
        <v>37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1000000</v>
      </c>
      <c r="L22" s="7"/>
      <c r="M22" s="7">
        <v>19764202209</v>
      </c>
      <c r="N22" s="7"/>
      <c r="O22" s="7">
        <v>20754790400</v>
      </c>
      <c r="P22" s="7"/>
      <c r="Q22" s="7">
        <f t="shared" si="1"/>
        <v>-990588191</v>
      </c>
    </row>
    <row r="23" spans="1:17">
      <c r="A23" s="1" t="s">
        <v>33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4000000</v>
      </c>
      <c r="L23" s="7"/>
      <c r="M23" s="7">
        <v>29300087678</v>
      </c>
      <c r="N23" s="7"/>
      <c r="O23" s="7">
        <v>33858431341</v>
      </c>
      <c r="P23" s="7"/>
      <c r="Q23" s="7">
        <f t="shared" si="1"/>
        <v>-4558343663</v>
      </c>
    </row>
    <row r="24" spans="1:17">
      <c r="A24" s="1" t="s">
        <v>193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2000000</v>
      </c>
      <c r="L24" s="7"/>
      <c r="M24" s="7">
        <v>17498379167</v>
      </c>
      <c r="N24" s="7"/>
      <c r="O24" s="7">
        <v>17634447000</v>
      </c>
      <c r="P24" s="7"/>
      <c r="Q24" s="7">
        <f t="shared" si="1"/>
        <v>-136067833</v>
      </c>
    </row>
    <row r="25" spans="1:17">
      <c r="A25" s="1" t="s">
        <v>194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140251</v>
      </c>
      <c r="L25" s="7"/>
      <c r="M25" s="7">
        <v>56463431792</v>
      </c>
      <c r="N25" s="7"/>
      <c r="O25" s="7">
        <v>53203149259</v>
      </c>
      <c r="P25" s="7"/>
      <c r="Q25" s="7">
        <f t="shared" si="1"/>
        <v>3260282533</v>
      </c>
    </row>
    <row r="26" spans="1:17">
      <c r="A26" s="1" t="s">
        <v>15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1</v>
      </c>
      <c r="L26" s="7"/>
      <c r="M26" s="7">
        <v>1</v>
      </c>
      <c r="N26" s="7"/>
      <c r="O26" s="7">
        <v>3660</v>
      </c>
      <c r="P26" s="7"/>
      <c r="Q26" s="7">
        <f t="shared" si="1"/>
        <v>-3659</v>
      </c>
    </row>
    <row r="27" spans="1:17">
      <c r="A27" s="1" t="s">
        <v>195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12000000</v>
      </c>
      <c r="L27" s="7"/>
      <c r="M27" s="7">
        <v>32582971080</v>
      </c>
      <c r="N27" s="7"/>
      <c r="O27" s="7">
        <v>24141900960</v>
      </c>
      <c r="P27" s="7"/>
      <c r="Q27" s="7">
        <f t="shared" si="1"/>
        <v>8441070120</v>
      </c>
    </row>
    <row r="28" spans="1:17">
      <c r="A28" s="1" t="s">
        <v>38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901368</v>
      </c>
      <c r="L28" s="7"/>
      <c r="M28" s="7">
        <v>20303426746</v>
      </c>
      <c r="N28" s="7"/>
      <c r="O28" s="7">
        <v>20019466241</v>
      </c>
      <c r="P28" s="7"/>
      <c r="Q28" s="7">
        <f t="shared" si="1"/>
        <v>283960505</v>
      </c>
    </row>
    <row r="29" spans="1:17">
      <c r="A29" s="1" t="s">
        <v>196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625000</v>
      </c>
      <c r="L29" s="7"/>
      <c r="M29" s="7">
        <v>13916700139</v>
      </c>
      <c r="N29" s="7"/>
      <c r="O29" s="7">
        <v>8101099124</v>
      </c>
      <c r="P29" s="7"/>
      <c r="Q29" s="7">
        <f t="shared" si="1"/>
        <v>5815601015</v>
      </c>
    </row>
    <row r="30" spans="1:17">
      <c r="A30" s="1" t="s">
        <v>197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4112754</v>
      </c>
      <c r="L30" s="7"/>
      <c r="M30" s="7">
        <v>6637984956</v>
      </c>
      <c r="N30" s="7"/>
      <c r="O30" s="7">
        <v>6637984956</v>
      </c>
      <c r="P30" s="7"/>
      <c r="Q30" s="7">
        <f t="shared" si="1"/>
        <v>0</v>
      </c>
    </row>
    <row r="31" spans="1:17">
      <c r="A31" s="1" t="s">
        <v>22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2132453</v>
      </c>
      <c r="L31" s="7"/>
      <c r="M31" s="7">
        <v>10553960505</v>
      </c>
      <c r="N31" s="7"/>
      <c r="O31" s="7">
        <v>8484288408</v>
      </c>
      <c r="P31" s="7"/>
      <c r="Q31" s="7">
        <f t="shared" si="1"/>
        <v>2069672097</v>
      </c>
    </row>
    <row r="32" spans="1:17">
      <c r="A32" s="1" t="s">
        <v>17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1381173</v>
      </c>
      <c r="L32" s="7"/>
      <c r="M32" s="7">
        <v>38995237943</v>
      </c>
      <c r="N32" s="7"/>
      <c r="O32" s="7">
        <v>39299633804</v>
      </c>
      <c r="P32" s="7"/>
      <c r="Q32" s="7">
        <f t="shared" si="1"/>
        <v>-304395861</v>
      </c>
    </row>
    <row r="33" spans="1:20">
      <c r="A33" s="1" t="s">
        <v>184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350000</v>
      </c>
      <c r="L33" s="7"/>
      <c r="M33" s="7">
        <v>42175167707</v>
      </c>
      <c r="N33" s="7"/>
      <c r="O33" s="7">
        <v>35799373568</v>
      </c>
      <c r="P33" s="7"/>
      <c r="Q33" s="7">
        <f t="shared" si="1"/>
        <v>6375794139</v>
      </c>
    </row>
    <row r="34" spans="1:20">
      <c r="A34" s="1" t="s">
        <v>30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402000</v>
      </c>
      <c r="L34" s="7"/>
      <c r="M34" s="7">
        <v>1104936313</v>
      </c>
      <c r="N34" s="7"/>
      <c r="O34" s="7">
        <v>1142022538</v>
      </c>
      <c r="P34" s="7"/>
      <c r="Q34" s="7">
        <f t="shared" si="1"/>
        <v>-37086225</v>
      </c>
    </row>
    <row r="35" spans="1:20">
      <c r="A35" s="1" t="s">
        <v>26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670256</v>
      </c>
      <c r="L35" s="7"/>
      <c r="M35" s="7">
        <v>16521810400</v>
      </c>
      <c r="N35" s="7"/>
      <c r="O35" s="7">
        <v>15790551050</v>
      </c>
      <c r="P35" s="7"/>
      <c r="Q35" s="7">
        <f t="shared" si="1"/>
        <v>731259350</v>
      </c>
    </row>
    <row r="36" spans="1:20">
      <c r="A36" s="1" t="s">
        <v>198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3091325</v>
      </c>
      <c r="L36" s="7"/>
      <c r="M36" s="7">
        <v>14275738850</v>
      </c>
      <c r="N36" s="7"/>
      <c r="O36" s="7">
        <v>14275738850</v>
      </c>
      <c r="P36" s="7"/>
      <c r="Q36" s="7">
        <f t="shared" si="1"/>
        <v>0</v>
      </c>
    </row>
    <row r="37" spans="1:20">
      <c r="A37" s="1" t="s">
        <v>199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2000000</v>
      </c>
      <c r="L37" s="7"/>
      <c r="M37" s="7">
        <v>10298358065</v>
      </c>
      <c r="N37" s="7"/>
      <c r="O37" s="7">
        <v>9036377961</v>
      </c>
      <c r="P37" s="7"/>
      <c r="Q37" s="7">
        <f t="shared" si="1"/>
        <v>1261980104</v>
      </c>
    </row>
    <row r="38" spans="1:20">
      <c r="A38" s="1" t="s">
        <v>53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5650000</v>
      </c>
      <c r="L38" s="7"/>
      <c r="M38" s="7">
        <v>44257094651</v>
      </c>
      <c r="N38" s="7"/>
      <c r="O38" s="7">
        <v>37591252436</v>
      </c>
      <c r="P38" s="7"/>
      <c r="Q38" s="7">
        <f t="shared" si="1"/>
        <v>6665842215</v>
      </c>
    </row>
    <row r="39" spans="1:20">
      <c r="A39" s="1" t="s">
        <v>42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8275</v>
      </c>
      <c r="L39" s="7"/>
      <c r="M39" s="7">
        <v>490006193</v>
      </c>
      <c r="N39" s="7"/>
      <c r="O39" s="7">
        <v>520664092</v>
      </c>
      <c r="P39" s="7"/>
      <c r="Q39" s="7">
        <f t="shared" si="1"/>
        <v>-30657899</v>
      </c>
    </row>
    <row r="40" spans="1:20">
      <c r="A40" s="1" t="s">
        <v>200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275000</v>
      </c>
      <c r="L40" s="7"/>
      <c r="M40" s="7">
        <v>8433271855</v>
      </c>
      <c r="N40" s="7"/>
      <c r="O40" s="7">
        <v>5230019548</v>
      </c>
      <c r="P40" s="7"/>
      <c r="Q40" s="7">
        <f t="shared" si="1"/>
        <v>3203252307</v>
      </c>
    </row>
    <row r="41" spans="1:20">
      <c r="A41" s="1" t="s">
        <v>54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3000000</v>
      </c>
      <c r="L41" s="7"/>
      <c r="M41" s="7">
        <v>16559000305</v>
      </c>
      <c r="N41" s="7"/>
      <c r="O41" s="7">
        <v>17222242881</v>
      </c>
      <c r="P41" s="7"/>
      <c r="Q41" s="7">
        <f t="shared" si="1"/>
        <v>-663242576</v>
      </c>
    </row>
    <row r="42" spans="1:20">
      <c r="A42" s="1" t="s">
        <v>20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1800000</v>
      </c>
      <c r="L42" s="7"/>
      <c r="M42" s="7">
        <v>10234738936</v>
      </c>
      <c r="N42" s="7"/>
      <c r="O42" s="7">
        <v>9458580598</v>
      </c>
      <c r="P42" s="7"/>
      <c r="Q42" s="7">
        <f t="shared" si="1"/>
        <v>776158338</v>
      </c>
    </row>
    <row r="43" spans="1:20">
      <c r="A43" s="1" t="s">
        <v>237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ref="I43:I44" si="2">E43-G43</f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279493927</v>
      </c>
      <c r="T43" s="6"/>
    </row>
    <row r="44" spans="1:20">
      <c r="A44" s="1" t="s">
        <v>238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2"/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435926708</v>
      </c>
    </row>
    <row r="45" spans="1:20">
      <c r="A45" s="1" t="s">
        <v>88</v>
      </c>
      <c r="C45" s="7">
        <v>56400</v>
      </c>
      <c r="D45" s="7"/>
      <c r="E45" s="7">
        <v>56400000000</v>
      </c>
      <c r="F45" s="7"/>
      <c r="G45" s="7">
        <v>50496738873</v>
      </c>
      <c r="H45" s="7"/>
      <c r="I45" s="7">
        <f t="shared" si="0"/>
        <v>5903261127</v>
      </c>
      <c r="J45" s="7"/>
      <c r="K45" s="7">
        <v>56400</v>
      </c>
      <c r="L45" s="7"/>
      <c r="M45" s="7">
        <v>56400000000</v>
      </c>
      <c r="N45" s="7"/>
      <c r="O45" s="7">
        <v>50496738873</v>
      </c>
      <c r="P45" s="7"/>
      <c r="Q45" s="7">
        <f t="shared" si="1"/>
        <v>5903261127</v>
      </c>
    </row>
    <row r="46" spans="1:20">
      <c r="A46" s="1" t="s">
        <v>112</v>
      </c>
      <c r="C46" s="7">
        <v>12176</v>
      </c>
      <c r="D46" s="7"/>
      <c r="E46" s="7">
        <v>11997273102</v>
      </c>
      <c r="F46" s="7"/>
      <c r="G46" s="7">
        <v>11879678608</v>
      </c>
      <c r="H46" s="7"/>
      <c r="I46" s="7">
        <f t="shared" si="0"/>
        <v>117594494</v>
      </c>
      <c r="J46" s="7"/>
      <c r="K46" s="7">
        <v>12176</v>
      </c>
      <c r="L46" s="7"/>
      <c r="M46" s="7">
        <v>11997273102</v>
      </c>
      <c r="N46" s="7"/>
      <c r="O46" s="7">
        <v>11879678608</v>
      </c>
      <c r="P46" s="7"/>
      <c r="Q46" s="7">
        <f t="shared" si="1"/>
        <v>117594494</v>
      </c>
    </row>
    <row r="47" spans="1:20">
      <c r="A47" s="1" t="s">
        <v>85</v>
      </c>
      <c r="C47" s="7">
        <v>168294</v>
      </c>
      <c r="D47" s="7"/>
      <c r="E47" s="7">
        <v>168294000000</v>
      </c>
      <c r="F47" s="7"/>
      <c r="G47" s="7">
        <v>150017629713</v>
      </c>
      <c r="H47" s="7"/>
      <c r="I47" s="7">
        <f t="shared" si="0"/>
        <v>18276370287</v>
      </c>
      <c r="J47" s="7"/>
      <c r="K47" s="7">
        <v>168294</v>
      </c>
      <c r="L47" s="7"/>
      <c r="M47" s="7">
        <v>168294000000</v>
      </c>
      <c r="N47" s="7"/>
      <c r="O47" s="7">
        <v>150017629713</v>
      </c>
      <c r="P47" s="7"/>
      <c r="Q47" s="7">
        <f t="shared" si="1"/>
        <v>18276370287</v>
      </c>
    </row>
    <row r="48" spans="1:20">
      <c r="A48" s="1" t="s">
        <v>127</v>
      </c>
      <c r="C48" s="7">
        <v>16408</v>
      </c>
      <c r="D48" s="7"/>
      <c r="E48" s="7">
        <v>9998535281</v>
      </c>
      <c r="F48" s="7"/>
      <c r="G48" s="7">
        <v>9969994893</v>
      </c>
      <c r="H48" s="7"/>
      <c r="I48" s="7">
        <f t="shared" si="0"/>
        <v>28540388</v>
      </c>
      <c r="J48" s="7"/>
      <c r="K48" s="7">
        <v>116408</v>
      </c>
      <c r="L48" s="7"/>
      <c r="M48" s="7">
        <v>69797694719</v>
      </c>
      <c r="N48" s="7"/>
      <c r="O48" s="7">
        <v>68555611611</v>
      </c>
      <c r="P48" s="7"/>
      <c r="Q48" s="7">
        <f t="shared" si="1"/>
        <v>1242083108</v>
      </c>
    </row>
    <row r="49" spans="1:17">
      <c r="A49" s="1" t="s">
        <v>106</v>
      </c>
      <c r="C49" s="7">
        <v>67431</v>
      </c>
      <c r="D49" s="7"/>
      <c r="E49" s="7">
        <v>64989005370</v>
      </c>
      <c r="F49" s="7"/>
      <c r="G49" s="7">
        <v>64999309700</v>
      </c>
      <c r="H49" s="7"/>
      <c r="I49" s="7">
        <f t="shared" si="0"/>
        <v>-10304330</v>
      </c>
      <c r="J49" s="7"/>
      <c r="K49" s="7">
        <v>67431</v>
      </c>
      <c r="L49" s="7"/>
      <c r="M49" s="7">
        <v>64989005370</v>
      </c>
      <c r="N49" s="7"/>
      <c r="O49" s="7">
        <v>64999309700</v>
      </c>
      <c r="P49" s="7"/>
      <c r="Q49" s="7">
        <f t="shared" si="1"/>
        <v>-10304330</v>
      </c>
    </row>
    <row r="50" spans="1:17">
      <c r="A50" s="1" t="s">
        <v>157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100000</v>
      </c>
      <c r="L50" s="7"/>
      <c r="M50" s="7">
        <v>100000000000</v>
      </c>
      <c r="N50" s="7"/>
      <c r="O50" s="7">
        <v>97753554312</v>
      </c>
      <c r="P50" s="7"/>
      <c r="Q50" s="7">
        <f t="shared" si="1"/>
        <v>2246445688</v>
      </c>
    </row>
    <row r="51" spans="1:17">
      <c r="A51" s="1" t="s">
        <v>201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133237</v>
      </c>
      <c r="L51" s="7"/>
      <c r="M51" s="7">
        <v>133237000000</v>
      </c>
      <c r="N51" s="7"/>
      <c r="O51" s="7">
        <v>128437170092</v>
      </c>
      <c r="P51" s="7"/>
      <c r="Q51" s="7">
        <f t="shared" si="1"/>
        <v>4799829908</v>
      </c>
    </row>
    <row r="52" spans="1:17">
      <c r="A52" s="1" t="s">
        <v>202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156700</v>
      </c>
      <c r="L52" s="7"/>
      <c r="M52" s="7">
        <v>156700000000</v>
      </c>
      <c r="N52" s="7"/>
      <c r="O52" s="7">
        <v>142710918455</v>
      </c>
      <c r="P52" s="7"/>
      <c r="Q52" s="7">
        <f t="shared" si="1"/>
        <v>13989081545</v>
      </c>
    </row>
    <row r="53" spans="1:17">
      <c r="A53" s="1" t="s">
        <v>109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136108</v>
      </c>
      <c r="L53" s="7"/>
      <c r="M53" s="7">
        <v>129978333463</v>
      </c>
      <c r="N53" s="7"/>
      <c r="O53" s="7">
        <v>127802503748</v>
      </c>
      <c r="P53" s="7"/>
      <c r="Q53" s="7">
        <f t="shared" si="1"/>
        <v>2175829715</v>
      </c>
    </row>
    <row r="54" spans="1:17">
      <c r="A54" s="1" t="s">
        <v>154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100000</v>
      </c>
      <c r="L54" s="7"/>
      <c r="M54" s="7">
        <v>99741382595</v>
      </c>
      <c r="N54" s="7"/>
      <c r="O54" s="7">
        <v>99515609375</v>
      </c>
      <c r="P54" s="7"/>
      <c r="Q54" s="7">
        <f t="shared" si="1"/>
        <v>225773220</v>
      </c>
    </row>
    <row r="55" spans="1:17">
      <c r="A55" s="1" t="s">
        <v>203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105000</v>
      </c>
      <c r="L55" s="7"/>
      <c r="M55" s="7">
        <v>105000000000</v>
      </c>
      <c r="N55" s="7"/>
      <c r="O55" s="7">
        <v>102356444531</v>
      </c>
      <c r="P55" s="7"/>
      <c r="Q55" s="7">
        <f t="shared" si="1"/>
        <v>2643555469</v>
      </c>
    </row>
    <row r="56" spans="1:17">
      <c r="A56" s="1" t="s">
        <v>204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65000</v>
      </c>
      <c r="L56" s="7"/>
      <c r="M56" s="7">
        <v>65000000000</v>
      </c>
      <c r="N56" s="7"/>
      <c r="O56" s="7">
        <v>60068610590</v>
      </c>
      <c r="P56" s="7"/>
      <c r="Q56" s="7">
        <f t="shared" si="1"/>
        <v>4931389410</v>
      </c>
    </row>
    <row r="57" spans="1:17">
      <c r="A57" s="1" t="s">
        <v>205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75000</v>
      </c>
      <c r="L57" s="7"/>
      <c r="M57" s="7">
        <v>75000000000</v>
      </c>
      <c r="N57" s="7"/>
      <c r="O57" s="7">
        <v>69985562817</v>
      </c>
      <c r="P57" s="7"/>
      <c r="Q57" s="7">
        <f t="shared" si="1"/>
        <v>5014437183</v>
      </c>
    </row>
    <row r="58" spans="1:17">
      <c r="A58" s="1" t="s">
        <v>206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573942</v>
      </c>
      <c r="L58" s="7"/>
      <c r="M58" s="7">
        <v>568509882034</v>
      </c>
      <c r="N58" s="7"/>
      <c r="O58" s="7">
        <v>528810643935</v>
      </c>
      <c r="P58" s="7"/>
      <c r="Q58" s="7">
        <f t="shared" si="1"/>
        <v>39699238099</v>
      </c>
    </row>
    <row r="59" spans="1:17">
      <c r="A59" s="1" t="s">
        <v>207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105000</v>
      </c>
      <c r="L59" s="7"/>
      <c r="M59" s="7">
        <v>105000000000</v>
      </c>
      <c r="N59" s="7"/>
      <c r="O59" s="7">
        <v>97350541718</v>
      </c>
      <c r="P59" s="7"/>
      <c r="Q59" s="7">
        <f t="shared" si="1"/>
        <v>7649458282</v>
      </c>
    </row>
    <row r="60" spans="1:17">
      <c r="A60" s="1" t="s">
        <v>208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164778</v>
      </c>
      <c r="L60" s="7"/>
      <c r="M60" s="7">
        <v>161859650773</v>
      </c>
      <c r="N60" s="7"/>
      <c r="O60" s="7">
        <v>147642062612</v>
      </c>
      <c r="P60" s="7"/>
      <c r="Q60" s="7">
        <f t="shared" si="1"/>
        <v>14217588161</v>
      </c>
    </row>
    <row r="61" spans="1:17">
      <c r="A61" s="1" t="s">
        <v>209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107547</v>
      </c>
      <c r="L61" s="7"/>
      <c r="M61" s="7">
        <v>107547000000</v>
      </c>
      <c r="N61" s="7"/>
      <c r="O61" s="7">
        <v>100753274158</v>
      </c>
      <c r="P61" s="7"/>
      <c r="Q61" s="7">
        <f t="shared" si="1"/>
        <v>6793725842</v>
      </c>
    </row>
    <row r="62" spans="1:17">
      <c r="A62" s="1" t="s">
        <v>210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113040</v>
      </c>
      <c r="L62" s="7"/>
      <c r="M62" s="7">
        <v>110050755515</v>
      </c>
      <c r="N62" s="7"/>
      <c r="O62" s="7">
        <v>99984971238</v>
      </c>
      <c r="P62" s="7"/>
      <c r="Q62" s="7">
        <f t="shared" si="1"/>
        <v>10065784277</v>
      </c>
    </row>
    <row r="63" spans="1:17">
      <c r="A63" s="1" t="s">
        <v>211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711161</v>
      </c>
      <c r="L63" s="7"/>
      <c r="M63" s="7">
        <v>685539079155</v>
      </c>
      <c r="N63" s="7"/>
      <c r="O63" s="7">
        <v>644422628669</v>
      </c>
      <c r="P63" s="7"/>
      <c r="Q63" s="7">
        <f t="shared" si="1"/>
        <v>41116450486</v>
      </c>
    </row>
    <row r="64" spans="1:17">
      <c r="A64" s="1" t="s">
        <v>212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350000</v>
      </c>
      <c r="L64" s="7"/>
      <c r="M64" s="7">
        <v>335728981203</v>
      </c>
      <c r="N64" s="7"/>
      <c r="O64" s="7">
        <v>318065834186</v>
      </c>
      <c r="P64" s="7"/>
      <c r="Q64" s="7">
        <f t="shared" si="1"/>
        <v>17663147017</v>
      </c>
    </row>
    <row r="65" spans="1:17">
      <c r="A65" s="1" t="s">
        <v>213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125000</v>
      </c>
      <c r="L65" s="7"/>
      <c r="M65" s="7">
        <v>116470808094</v>
      </c>
      <c r="N65" s="7"/>
      <c r="O65" s="7">
        <v>110807580232</v>
      </c>
      <c r="P65" s="7"/>
      <c r="Q65" s="7">
        <f t="shared" si="1"/>
        <v>5663227862</v>
      </c>
    </row>
    <row r="66" spans="1:17">
      <c r="A66" s="1" t="s">
        <v>214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100000</v>
      </c>
      <c r="L66" s="7"/>
      <c r="M66" s="7">
        <v>99087091100</v>
      </c>
      <c r="N66" s="7"/>
      <c r="O66" s="7">
        <v>89656247250</v>
      </c>
      <c r="P66" s="7"/>
      <c r="Q66" s="7">
        <f t="shared" si="1"/>
        <v>9430843850</v>
      </c>
    </row>
    <row r="67" spans="1:17">
      <c r="A67" s="1" t="s">
        <v>215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110000</v>
      </c>
      <c r="L67" s="7"/>
      <c r="M67" s="7">
        <v>109362077395</v>
      </c>
      <c r="N67" s="7"/>
      <c r="O67" s="7">
        <v>101339966383</v>
      </c>
      <c r="P67" s="7"/>
      <c r="Q67" s="7">
        <f t="shared" si="1"/>
        <v>8022111012</v>
      </c>
    </row>
    <row r="68" spans="1:17">
      <c r="A68" s="1" t="s">
        <v>216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192907</v>
      </c>
      <c r="L68" s="7"/>
      <c r="M68" s="7">
        <v>192907000000</v>
      </c>
      <c r="N68" s="7"/>
      <c r="O68" s="7">
        <v>188486283267</v>
      </c>
      <c r="P68" s="7"/>
      <c r="Q68" s="7">
        <f t="shared" si="1"/>
        <v>4420716733</v>
      </c>
    </row>
    <row r="69" spans="1:17">
      <c r="A69" s="1" t="s">
        <v>217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120000</v>
      </c>
      <c r="L69" s="7"/>
      <c r="M69" s="7">
        <v>109636164131</v>
      </c>
      <c r="N69" s="7"/>
      <c r="O69" s="7">
        <v>101861534250</v>
      </c>
      <c r="P69" s="7"/>
      <c r="Q69" s="7">
        <f t="shared" si="1"/>
        <v>7774629881</v>
      </c>
    </row>
    <row r="70" spans="1:17">
      <c r="A70" s="1" t="s">
        <v>218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641306</v>
      </c>
      <c r="L70" s="7"/>
      <c r="M70" s="7">
        <v>594111862720</v>
      </c>
      <c r="N70" s="7"/>
      <c r="O70" s="7">
        <v>553743541231</v>
      </c>
      <c r="P70" s="7"/>
      <c r="Q70" s="7">
        <f t="shared" si="1"/>
        <v>40368321489</v>
      </c>
    </row>
    <row r="71" spans="1:17">
      <c r="A71" s="1" t="s">
        <v>103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10978</v>
      </c>
      <c r="L71" s="7"/>
      <c r="M71" s="7">
        <v>9998816049</v>
      </c>
      <c r="N71" s="7"/>
      <c r="O71" s="7">
        <v>9223470682</v>
      </c>
      <c r="P71" s="7"/>
      <c r="Q71" s="7">
        <f t="shared" si="1"/>
        <v>775345367</v>
      </c>
    </row>
    <row r="72" spans="1:17">
      <c r="A72" s="1" t="s">
        <v>97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118504</v>
      </c>
      <c r="L72" s="7"/>
      <c r="M72" s="7">
        <v>93063611367</v>
      </c>
      <c r="N72" s="7"/>
      <c r="O72" s="7">
        <v>91433611953</v>
      </c>
      <c r="P72" s="7"/>
      <c r="Q72" s="7">
        <f t="shared" si="1"/>
        <v>1629999414</v>
      </c>
    </row>
    <row r="73" spans="1:17">
      <c r="A73" s="1" t="s">
        <v>219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si="0"/>
        <v>0</v>
      </c>
      <c r="J73" s="7"/>
      <c r="K73" s="7">
        <v>260976</v>
      </c>
      <c r="L73" s="7"/>
      <c r="M73" s="7">
        <v>165232339138</v>
      </c>
      <c r="N73" s="7"/>
      <c r="O73" s="7">
        <v>161909696460</v>
      </c>
      <c r="P73" s="7"/>
      <c r="Q73" s="7">
        <f t="shared" si="1"/>
        <v>3322642678</v>
      </c>
    </row>
    <row r="74" spans="1:17" ht="24.75" thickBot="1">
      <c r="C74" s="7"/>
      <c r="D74" s="7"/>
      <c r="E74" s="8">
        <f>SUM(E8:E73)</f>
        <v>390025572158</v>
      </c>
      <c r="F74" s="7"/>
      <c r="G74" s="8">
        <f>SUM(G8:G73)</f>
        <v>360226728060</v>
      </c>
      <c r="H74" s="7"/>
      <c r="I74" s="8">
        <f>SUM(I8:I73)</f>
        <v>29798844098</v>
      </c>
      <c r="J74" s="7"/>
      <c r="K74" s="7"/>
      <c r="L74" s="7"/>
      <c r="M74" s="8">
        <f>SUM(M8:M73)</f>
        <v>5718735266611</v>
      </c>
      <c r="N74" s="7"/>
      <c r="O74" s="8">
        <f>SUM(O8:O73)</f>
        <v>5385737246644</v>
      </c>
      <c r="P74" s="7"/>
      <c r="Q74" s="8">
        <f>SUM(Q8:Q73)</f>
        <v>333713440602</v>
      </c>
    </row>
    <row r="75" spans="1:17" ht="24.75" thickTop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I76" s="4"/>
      <c r="J76" s="4"/>
      <c r="K76" s="4"/>
      <c r="L76" s="4"/>
      <c r="M76" s="4"/>
      <c r="N76" s="4"/>
      <c r="O76" s="4"/>
      <c r="P76" s="4"/>
      <c r="Q76" s="4"/>
    </row>
    <row r="77" spans="1:17">
      <c r="I77" s="4"/>
      <c r="J77" s="4"/>
      <c r="K77" s="4"/>
      <c r="L77" s="4"/>
      <c r="M77" s="4"/>
      <c r="N77" s="4"/>
      <c r="O77" s="4"/>
      <c r="P77" s="4"/>
      <c r="Q77" s="4"/>
    </row>
    <row r="78" spans="1:17"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I79" s="4"/>
      <c r="J79" s="4"/>
      <c r="K79" s="4"/>
      <c r="L79" s="4"/>
      <c r="M79" s="4"/>
      <c r="N79" s="4"/>
      <c r="O79" s="4"/>
      <c r="P79" s="4"/>
      <c r="Q79" s="4"/>
    </row>
    <row r="80" spans="1:17">
      <c r="Q80" s="3"/>
    </row>
    <row r="81" spans="17:17">
      <c r="Q81" s="3"/>
    </row>
    <row r="82" spans="17:17">
      <c r="Q8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سهام</vt:lpstr>
      <vt:lpstr>تبعی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2023-11-30T07:46:36Z</dcterms:modified>
</cp:coreProperties>
</file>